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RC\Round 65, 9.2.25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52" i="1" l="1"/>
  <c r="BR3" i="1" l="1"/>
  <c r="BX3" i="1" s="1"/>
  <c r="BR4" i="1"/>
  <c r="BX4" i="1" s="1"/>
  <c r="BR5" i="1"/>
  <c r="BX5" i="1" s="1"/>
  <c r="BR6" i="1"/>
  <c r="BX6" i="1" s="1"/>
  <c r="BR19" i="1"/>
  <c r="BX19" i="1" s="1"/>
  <c r="BR23" i="1"/>
  <c r="BX23" i="1" s="1"/>
  <c r="BR7" i="1"/>
  <c r="BX7" i="1" s="1"/>
  <c r="BR8" i="1"/>
  <c r="BX8" i="1" s="1"/>
  <c r="BR9" i="1"/>
  <c r="BX9" i="1" s="1"/>
  <c r="BR10" i="1"/>
  <c r="BX10" i="1" s="1"/>
  <c r="BR11" i="1"/>
  <c r="BX11" i="1" s="1"/>
  <c r="BR12" i="1"/>
  <c r="BX12" i="1" s="1"/>
  <c r="BR13" i="1"/>
  <c r="BX13" i="1" s="1"/>
  <c r="BR14" i="1"/>
  <c r="BX14" i="1" s="1"/>
  <c r="BR15" i="1"/>
  <c r="BX15" i="1" s="1"/>
  <c r="BR16" i="1"/>
  <c r="BX16" i="1" s="1"/>
  <c r="BR17" i="1"/>
  <c r="BX17" i="1" s="1"/>
  <c r="BR18" i="1"/>
  <c r="BX18" i="1" s="1"/>
  <c r="BR20" i="1"/>
  <c r="BX20" i="1" s="1"/>
  <c r="BR21" i="1"/>
  <c r="BX21" i="1" s="1"/>
  <c r="BR22" i="1"/>
  <c r="BX22" i="1" s="1"/>
  <c r="BR24" i="1"/>
  <c r="BX24" i="1" s="1"/>
  <c r="BR25" i="1"/>
  <c r="BX25" i="1" s="1"/>
  <c r="BR26" i="1"/>
  <c r="BX26" i="1" s="1"/>
  <c r="BR27" i="1"/>
  <c r="BX27" i="1" s="1"/>
  <c r="BR28" i="1"/>
  <c r="BX28" i="1" s="1"/>
  <c r="BR29" i="1"/>
  <c r="BX29" i="1" s="1"/>
  <c r="BR30" i="1"/>
  <c r="BX30" i="1" s="1"/>
  <c r="BR31" i="1"/>
  <c r="BX31" i="1" s="1"/>
  <c r="BR32" i="1"/>
  <c r="BX32" i="1" s="1"/>
  <c r="BR33" i="1"/>
  <c r="BX33" i="1" s="1"/>
  <c r="BR34" i="1"/>
  <c r="BX34" i="1" s="1"/>
  <c r="BR35" i="1"/>
  <c r="BX35" i="1" s="1"/>
  <c r="BR36" i="1"/>
  <c r="BX36" i="1" s="1"/>
  <c r="BR37" i="1"/>
  <c r="BX37" i="1" s="1"/>
  <c r="BR38" i="1"/>
  <c r="BX38" i="1" s="1"/>
  <c r="BR39" i="1"/>
  <c r="BX39" i="1" s="1"/>
  <c r="BR40" i="1"/>
  <c r="BX40" i="1" s="1"/>
  <c r="BR41" i="1"/>
  <c r="BX41" i="1" s="1"/>
  <c r="BR42" i="1"/>
  <c r="BX42" i="1" s="1"/>
  <c r="BR43" i="1"/>
  <c r="BX43" i="1" s="1"/>
  <c r="BR44" i="1"/>
  <c r="BX44" i="1" s="1"/>
  <c r="BR45" i="1"/>
  <c r="BX45" i="1" s="1"/>
  <c r="BR46" i="1"/>
  <c r="BX46" i="1" s="1"/>
  <c r="BR47" i="1"/>
  <c r="BX47" i="1" s="1"/>
  <c r="BR48" i="1"/>
  <c r="BX48" i="1" s="1"/>
  <c r="BR49" i="1"/>
  <c r="BX49" i="1" s="1"/>
  <c r="BR50" i="1"/>
  <c r="BX50" i="1" s="1"/>
  <c r="BR51" i="1"/>
  <c r="BX51" i="1" s="1"/>
  <c r="BR52" i="1"/>
  <c r="BX52" i="1" s="1"/>
  <c r="BR53" i="1"/>
  <c r="BX53" i="1" s="1"/>
  <c r="BR54" i="1"/>
  <c r="BX54" i="1" s="1"/>
  <c r="BR55" i="1"/>
  <c r="BX55" i="1" s="1"/>
  <c r="BR56" i="1"/>
  <c r="BX56" i="1" s="1"/>
  <c r="BR57" i="1"/>
  <c r="BX57" i="1" s="1"/>
  <c r="BR58" i="1"/>
  <c r="BX58" i="1" s="1"/>
  <c r="BR59" i="1"/>
  <c r="BX59" i="1" s="1"/>
  <c r="BR60" i="1"/>
  <c r="BX60" i="1" s="1"/>
  <c r="BR61" i="1"/>
  <c r="BX61" i="1" s="1"/>
  <c r="BR62" i="1"/>
  <c r="BX62" i="1" s="1"/>
  <c r="BR63" i="1"/>
  <c r="BX63" i="1" s="1"/>
  <c r="BR64" i="1"/>
  <c r="BX64" i="1" s="1"/>
  <c r="BR65" i="1"/>
  <c r="BX65" i="1" s="1"/>
  <c r="BR66" i="1"/>
  <c r="BX66" i="1" s="1"/>
  <c r="BR67" i="1"/>
  <c r="BX67" i="1" s="1"/>
  <c r="BR68" i="1"/>
  <c r="BX68" i="1" s="1"/>
  <c r="BR69" i="1"/>
  <c r="BX69" i="1" s="1"/>
  <c r="BR70" i="1"/>
  <c r="BX70" i="1" s="1"/>
  <c r="BR71" i="1"/>
  <c r="BX71" i="1" s="1"/>
  <c r="BR72" i="1"/>
  <c r="BX72" i="1" s="1"/>
  <c r="BR73" i="1"/>
  <c r="BX73" i="1" s="1"/>
  <c r="BR74" i="1"/>
  <c r="BX74" i="1" s="1"/>
  <c r="BR75" i="1"/>
  <c r="BX75" i="1" s="1"/>
  <c r="BR76" i="1"/>
  <c r="BX76" i="1" s="1"/>
  <c r="BR77" i="1"/>
  <c r="BX77" i="1" s="1"/>
  <c r="BR78" i="1"/>
  <c r="BX78" i="1" s="1"/>
  <c r="BR79" i="1"/>
  <c r="BX79" i="1" s="1"/>
  <c r="BR80" i="1"/>
  <c r="BX80" i="1" s="1"/>
  <c r="BR81" i="1"/>
  <c r="BX81" i="1" s="1"/>
  <c r="BR82" i="1"/>
  <c r="BX82" i="1" s="1"/>
  <c r="BR83" i="1"/>
  <c r="BX83" i="1" s="1"/>
  <c r="BR84" i="1"/>
  <c r="BX84" i="1" s="1"/>
  <c r="BR85" i="1"/>
  <c r="BX85" i="1" s="1"/>
  <c r="BR86" i="1"/>
  <c r="BX86" i="1" s="1"/>
  <c r="BR87" i="1"/>
  <c r="BX87" i="1" s="1"/>
  <c r="BR88" i="1"/>
  <c r="BX88" i="1" s="1"/>
  <c r="BR89" i="1"/>
  <c r="BX89" i="1" s="1"/>
  <c r="BR90" i="1"/>
  <c r="BX90" i="1" s="1"/>
  <c r="BR91" i="1"/>
  <c r="BX91" i="1" s="1"/>
  <c r="BR92" i="1"/>
  <c r="BX92" i="1" s="1"/>
  <c r="BR93" i="1"/>
  <c r="BX93" i="1" s="1"/>
  <c r="BR94" i="1"/>
  <c r="BX94" i="1" s="1"/>
  <c r="BR95" i="1"/>
  <c r="BX95" i="1" s="1"/>
  <c r="BR96" i="1"/>
  <c r="BX96" i="1" s="1"/>
  <c r="BR97" i="1"/>
  <c r="BX97" i="1" s="1"/>
  <c r="BR98" i="1"/>
  <c r="BX98" i="1" s="1"/>
  <c r="BR99" i="1"/>
  <c r="BX99" i="1" s="1"/>
  <c r="BR100" i="1"/>
  <c r="BX100" i="1" s="1"/>
  <c r="BR101" i="1"/>
  <c r="BX101" i="1" s="1"/>
  <c r="BR102" i="1"/>
  <c r="BX102" i="1" s="1"/>
  <c r="BR103" i="1"/>
  <c r="BX103" i="1" s="1"/>
  <c r="BR104" i="1"/>
  <c r="BX104" i="1" s="1"/>
  <c r="BR105" i="1"/>
  <c r="BX105" i="1" s="1"/>
  <c r="BR106" i="1"/>
  <c r="BX106" i="1" s="1"/>
  <c r="BR107" i="1"/>
  <c r="BX107" i="1" s="1"/>
  <c r="BR108" i="1"/>
  <c r="BX108" i="1" s="1"/>
  <c r="BR109" i="1"/>
  <c r="BX109" i="1" s="1"/>
  <c r="BR110" i="1"/>
  <c r="BX110" i="1" s="1"/>
  <c r="BR111" i="1"/>
  <c r="BX111" i="1" s="1"/>
  <c r="BR112" i="1"/>
  <c r="BX112" i="1" s="1"/>
  <c r="BR113" i="1"/>
  <c r="BX113" i="1" s="1"/>
  <c r="BR114" i="1"/>
  <c r="BX114" i="1" s="1"/>
  <c r="BR115" i="1"/>
  <c r="BX115" i="1" s="1"/>
  <c r="BR116" i="1"/>
  <c r="BX116" i="1" s="1"/>
  <c r="BR117" i="1"/>
  <c r="BX117" i="1" s="1"/>
  <c r="BR118" i="1"/>
  <c r="BX118" i="1" s="1"/>
  <c r="BR119" i="1"/>
  <c r="BX119" i="1" s="1"/>
  <c r="BR120" i="1"/>
  <c r="BX120" i="1" s="1"/>
  <c r="BR121" i="1"/>
  <c r="BX121" i="1" s="1"/>
  <c r="BR122" i="1"/>
  <c r="BX122" i="1" s="1"/>
  <c r="BR123" i="1"/>
  <c r="BX123" i="1" s="1"/>
  <c r="BR124" i="1"/>
  <c r="BX124" i="1" s="1"/>
  <c r="BR125" i="1"/>
  <c r="BX125" i="1" s="1"/>
  <c r="BR126" i="1"/>
  <c r="BX126" i="1" s="1"/>
  <c r="BR127" i="1"/>
  <c r="BX127" i="1" s="1"/>
  <c r="BR128" i="1"/>
  <c r="BX128" i="1" s="1"/>
  <c r="BR129" i="1"/>
  <c r="BX129" i="1" s="1"/>
  <c r="BR130" i="1"/>
  <c r="BX130" i="1" s="1"/>
  <c r="BR131" i="1"/>
  <c r="BX131" i="1" s="1"/>
  <c r="BR132" i="1"/>
  <c r="BX132" i="1" s="1"/>
  <c r="BR133" i="1"/>
  <c r="BX133" i="1" s="1"/>
  <c r="BR134" i="1"/>
  <c r="BX134" i="1" s="1"/>
  <c r="BR135" i="1"/>
  <c r="BX135" i="1" s="1"/>
  <c r="BR136" i="1"/>
  <c r="BX136" i="1" s="1"/>
  <c r="BR137" i="1"/>
  <c r="BX137" i="1" s="1"/>
  <c r="BR138" i="1"/>
  <c r="BX138" i="1" s="1"/>
  <c r="BR139" i="1"/>
  <c r="BX139" i="1" s="1"/>
  <c r="BR140" i="1"/>
  <c r="BX140" i="1" s="1"/>
  <c r="BR141" i="1"/>
  <c r="BX141" i="1" s="1"/>
  <c r="BR142" i="1"/>
  <c r="BX142" i="1" s="1"/>
  <c r="BR143" i="1"/>
  <c r="BX143" i="1" s="1"/>
  <c r="BR144" i="1"/>
  <c r="BX144" i="1" s="1"/>
  <c r="BR145" i="1"/>
  <c r="BX145" i="1" s="1"/>
  <c r="BR146" i="1"/>
  <c r="BX146" i="1" s="1"/>
  <c r="BR147" i="1"/>
  <c r="BX147" i="1" s="1"/>
  <c r="BR148" i="1"/>
  <c r="BX148" i="1" s="1"/>
  <c r="BR149" i="1"/>
  <c r="BX149" i="1" s="1"/>
  <c r="BR150" i="1"/>
  <c r="BX150" i="1" s="1"/>
  <c r="BR151" i="1"/>
  <c r="BX151" i="1" s="1"/>
  <c r="BR2" i="1"/>
  <c r="BX2" i="1" s="1"/>
  <c r="G150" i="1" l="1"/>
  <c r="G144" i="1"/>
  <c r="BY144" i="1" s="1"/>
  <c r="G145" i="1"/>
  <c r="G120" i="1"/>
  <c r="G126" i="1"/>
  <c r="G34" i="1"/>
  <c r="G7" i="1"/>
  <c r="G57" i="1"/>
  <c r="BY57" i="1" s="1"/>
  <c r="G101" i="1"/>
  <c r="G141" i="1"/>
  <c r="G128" i="1"/>
  <c r="G129" i="1"/>
  <c r="G30" i="1"/>
  <c r="G31" i="1"/>
  <c r="G55" i="1"/>
  <c r="G106" i="1"/>
  <c r="G104" i="1"/>
  <c r="G108" i="1"/>
  <c r="G46" i="1"/>
  <c r="G109" i="1"/>
  <c r="G107" i="1"/>
  <c r="G49" i="1"/>
  <c r="G26" i="1"/>
  <c r="G103" i="1"/>
  <c r="G123" i="1"/>
  <c r="G4" i="1"/>
  <c r="G136" i="1"/>
  <c r="G138" i="1"/>
  <c r="G139" i="1"/>
  <c r="G140" i="1"/>
  <c r="G147" i="1"/>
  <c r="G8" i="1"/>
  <c r="G45" i="1"/>
  <c r="G112" i="1"/>
  <c r="G41" i="1"/>
  <c r="G44" i="1"/>
  <c r="G43" i="1"/>
  <c r="G42" i="1"/>
  <c r="G40" i="1"/>
  <c r="G118" i="1"/>
  <c r="BY103" i="1" l="1"/>
  <c r="BY49" i="1"/>
  <c r="BY46" i="1"/>
  <c r="BY34" i="1"/>
  <c r="BY128" i="1"/>
  <c r="BY145" i="1"/>
  <c r="BY45" i="1"/>
  <c r="BY8" i="1"/>
  <c r="BY139" i="1"/>
  <c r="BY4" i="1"/>
  <c r="BY26" i="1"/>
  <c r="BY107" i="1"/>
  <c r="BY108" i="1"/>
  <c r="BY30" i="1"/>
  <c r="BY101" i="1"/>
  <c r="BY106" i="1"/>
  <c r="BY42" i="1"/>
  <c r="BY140" i="1"/>
  <c r="BY136" i="1"/>
  <c r="BY31" i="1"/>
  <c r="BY141" i="1"/>
  <c r="BY7" i="1"/>
  <c r="BY40" i="1"/>
  <c r="BY44" i="1"/>
  <c r="BY112" i="1"/>
  <c r="BY126" i="1"/>
  <c r="BY118" i="1"/>
  <c r="BY41" i="1"/>
  <c r="BY147" i="1"/>
  <c r="BY138" i="1"/>
  <c r="BY123" i="1"/>
  <c r="BY109" i="1"/>
  <c r="BY104" i="1"/>
  <c r="BY55" i="1"/>
  <c r="BY129" i="1"/>
  <c r="BY120" i="1"/>
  <c r="BY150" i="1"/>
  <c r="BY43" i="1"/>
  <c r="G91" i="1" l="1"/>
  <c r="G90" i="1"/>
  <c r="BY90" i="1" s="1"/>
  <c r="G89" i="1"/>
  <c r="G88" i="1"/>
  <c r="G87" i="1"/>
  <c r="BY87" i="1" s="1"/>
  <c r="G86" i="1"/>
  <c r="G85" i="1"/>
  <c r="G84" i="1"/>
  <c r="G83" i="1"/>
  <c r="G81" i="1"/>
  <c r="G80" i="1"/>
  <c r="G79" i="1"/>
  <c r="G78" i="1"/>
  <c r="G77" i="1"/>
  <c r="G76" i="1"/>
  <c r="G75" i="1"/>
  <c r="G74" i="1"/>
  <c r="G73" i="1"/>
  <c r="G98" i="1"/>
  <c r="G97" i="1"/>
  <c r="G96" i="1"/>
  <c r="BY96" i="1" s="1"/>
  <c r="G95" i="1"/>
  <c r="G94" i="1"/>
  <c r="G93" i="1"/>
  <c r="G92" i="1"/>
  <c r="G82" i="1"/>
  <c r="G72" i="1"/>
  <c r="BY94" i="1" l="1"/>
  <c r="BY80" i="1"/>
  <c r="BY97" i="1"/>
  <c r="BY74" i="1"/>
  <c r="BY77" i="1"/>
  <c r="BY89" i="1"/>
  <c r="BY72" i="1"/>
  <c r="BY93" i="1"/>
  <c r="BY76" i="1"/>
  <c r="BY79" i="1"/>
  <c r="BY83" i="1"/>
  <c r="BY86" i="1"/>
  <c r="BY73" i="1"/>
  <c r="BY92" i="1"/>
  <c r="BY85" i="1"/>
  <c r="BY95" i="1"/>
  <c r="BY88" i="1"/>
  <c r="BY98" i="1"/>
  <c r="BY91" i="1"/>
  <c r="BY82" i="1"/>
  <c r="BY75" i="1"/>
  <c r="BY84" i="1"/>
  <c r="BY78" i="1"/>
  <c r="BY81" i="1"/>
  <c r="G62" i="1"/>
  <c r="G29" i="1"/>
  <c r="G149" i="1"/>
  <c r="BY149" i="1" s="1"/>
  <c r="G124" i="1"/>
  <c r="G99" i="1"/>
  <c r="G38" i="1"/>
  <c r="G61" i="1"/>
  <c r="G36" i="1"/>
  <c r="G66" i="1"/>
  <c r="G21" i="1"/>
  <c r="G18" i="1"/>
  <c r="G22" i="1"/>
  <c r="G32" i="1"/>
  <c r="G20" i="1"/>
  <c r="G24" i="1"/>
  <c r="G3" i="1"/>
  <c r="G71" i="1"/>
  <c r="G54" i="1"/>
  <c r="G134" i="1"/>
  <c r="G133" i="1"/>
  <c r="G51" i="1"/>
  <c r="G9" i="1"/>
  <c r="G65" i="1"/>
  <c r="G48" i="1"/>
  <c r="G114" i="1"/>
  <c r="G52" i="1"/>
  <c r="G39" i="1"/>
  <c r="G28" i="1"/>
  <c r="G33" i="1"/>
  <c r="G35" i="1"/>
  <c r="G135" i="1"/>
  <c r="G142" i="1"/>
  <c r="G117" i="1"/>
  <c r="G53" i="1"/>
  <c r="G50" i="1"/>
  <c r="G148" i="1"/>
  <c r="G5" i="1"/>
  <c r="G137" i="1"/>
  <c r="G10" i="1"/>
  <c r="G59" i="1"/>
  <c r="G125" i="1"/>
  <c r="G67" i="1"/>
  <c r="G60" i="1"/>
  <c r="G143" i="1"/>
  <c r="G58" i="1"/>
  <c r="G131" i="1"/>
  <c r="G100" i="1"/>
  <c r="G151" i="1"/>
  <c r="G113" i="1"/>
  <c r="G63" i="1"/>
  <c r="G27" i="1"/>
  <c r="G25" i="1"/>
  <c r="G14" i="1"/>
  <c r="G11" i="1"/>
  <c r="G12" i="1"/>
  <c r="G16" i="1"/>
  <c r="G15" i="1"/>
  <c r="G13" i="1"/>
  <c r="G64" i="1"/>
  <c r="G102" i="1"/>
  <c r="G105" i="1"/>
  <c r="G17" i="1"/>
  <c r="G47" i="1"/>
  <c r="G146" i="1"/>
  <c r="G70" i="1"/>
  <c r="G132" i="1"/>
  <c r="G111" i="1"/>
  <c r="G110" i="1"/>
  <c r="G115" i="1"/>
  <c r="G116" i="1"/>
  <c r="G69" i="1"/>
  <c r="G68" i="1"/>
  <c r="G127" i="1"/>
  <c r="G130" i="1"/>
  <c r="G121" i="1"/>
  <c r="G122" i="1"/>
  <c r="G119" i="1"/>
  <c r="G56" i="1"/>
  <c r="G37" i="1"/>
  <c r="G23" i="1"/>
  <c r="G19" i="1"/>
  <c r="BY61" i="1" l="1"/>
  <c r="BY124" i="1"/>
  <c r="BY21" i="1"/>
  <c r="BY36" i="1"/>
  <c r="BY99" i="1"/>
  <c r="BY58" i="1"/>
  <c r="BY119" i="1"/>
  <c r="BY19" i="1"/>
  <c r="BY56" i="1"/>
  <c r="BY122" i="1"/>
  <c r="BY127" i="1"/>
  <c r="BY68" i="1"/>
  <c r="BY115" i="1"/>
  <c r="BY15" i="1"/>
  <c r="BY11" i="1"/>
  <c r="BY27" i="1"/>
  <c r="BY113" i="1"/>
  <c r="BY131" i="1"/>
  <c r="BY143" i="1"/>
  <c r="BY125" i="1"/>
  <c r="BY137" i="1"/>
  <c r="BY50" i="1"/>
  <c r="BY142" i="1"/>
  <c r="BY33" i="1"/>
  <c r="BY52" i="1"/>
  <c r="BY65" i="1"/>
  <c r="BY54" i="1"/>
  <c r="BY22" i="1"/>
  <c r="BY23" i="1"/>
  <c r="BY17" i="1"/>
  <c r="BY64" i="1"/>
  <c r="BY16" i="1"/>
  <c r="BY14" i="1"/>
  <c r="BY151" i="1"/>
  <c r="BY60" i="1"/>
  <c r="BY59" i="1"/>
  <c r="BY5" i="1"/>
  <c r="BY135" i="1"/>
  <c r="BY28" i="1"/>
  <c r="BY114" i="1"/>
  <c r="BY9" i="1"/>
  <c r="BY133" i="1"/>
  <c r="BY71" i="1"/>
  <c r="BY20" i="1"/>
  <c r="BY18" i="1"/>
  <c r="BY66" i="1"/>
  <c r="BY38" i="1"/>
  <c r="BY130" i="1"/>
  <c r="BY116" i="1"/>
  <c r="BY111" i="1"/>
  <c r="BY146" i="1"/>
  <c r="BY13" i="1"/>
  <c r="BY12" i="1"/>
  <c r="BY25" i="1"/>
  <c r="BY24" i="1"/>
  <c r="BY53" i="1"/>
  <c r="BY37" i="1"/>
  <c r="BY121" i="1"/>
  <c r="BY69" i="1"/>
  <c r="BY110" i="1"/>
  <c r="BY132" i="1"/>
  <c r="BY47" i="1"/>
  <c r="BY102" i="1"/>
  <c r="BY63" i="1"/>
  <c r="BY100" i="1"/>
  <c r="BY67" i="1"/>
  <c r="BY10" i="1"/>
  <c r="BY148" i="1"/>
  <c r="BY117" i="1"/>
  <c r="BY35" i="1"/>
  <c r="BY39" i="1"/>
  <c r="BY48" i="1"/>
  <c r="BY51" i="1"/>
  <c r="BY134" i="1"/>
  <c r="BY3" i="1"/>
  <c r="BY32" i="1"/>
  <c r="BY29" i="1"/>
  <c r="BY62" i="1"/>
  <c r="BY105" i="1"/>
  <c r="BY70" i="1"/>
  <c r="G6" i="1"/>
  <c r="G2" i="1"/>
  <c r="BY2" i="1" l="1"/>
  <c r="BY6" i="1"/>
  <c r="BY152" i="1" l="1"/>
</calcChain>
</file>

<file path=xl/sharedStrings.xml><?xml version="1.0" encoding="utf-8"?>
<sst xmlns="http://schemas.openxmlformats.org/spreadsheetml/2006/main" count="950" uniqueCount="534">
  <si>
    <t>Amesbury</t>
  </si>
  <si>
    <t>Fuller Building, 45 Main Street</t>
  </si>
  <si>
    <t>C, R</t>
  </si>
  <si>
    <t>Michael Dumaresq</t>
  </si>
  <si>
    <t>Fuller Building LLC</t>
  </si>
  <si>
    <t>Belchertown</t>
  </si>
  <si>
    <t>Belchertown State School Administration Building, Front Street</t>
  </si>
  <si>
    <t>C, Museum</t>
  </si>
  <si>
    <t>Hammad Graham</t>
  </si>
  <si>
    <t>Brisa Venture LLC</t>
  </si>
  <si>
    <t>R</t>
  </si>
  <si>
    <t>Boston / Downtown</t>
  </si>
  <si>
    <t>Joshua Lovett &amp; William D. Sohier Building, 129 Portland Street</t>
  </si>
  <si>
    <t>Greg McCarthy</t>
  </si>
  <si>
    <t>129 Portland Street LLC</t>
  </si>
  <si>
    <t>T.D. Whitney &amp; Co. Building, 25 West Street</t>
  </si>
  <si>
    <t>Elisabeth Jackson</t>
  </si>
  <si>
    <t>Bridge Over Troubled Waters Inc.</t>
  </si>
  <si>
    <t>Brockton</t>
  </si>
  <si>
    <t>Marston Building, 28-36 Main Street</t>
  </si>
  <si>
    <t>Joseph Goncalves</t>
  </si>
  <si>
    <t>Edison on Main LLC</t>
  </si>
  <si>
    <t>Holyoke</t>
  </si>
  <si>
    <t>William Womeldorf</t>
  </si>
  <si>
    <t>Bonvouloir Block LLC</t>
  </si>
  <si>
    <t>New Bedford</t>
  </si>
  <si>
    <t>Salem</t>
  </si>
  <si>
    <t>Jacob Parsons Rust Brick Store, 216-218 Essex Street</t>
  </si>
  <si>
    <t>C, Hotel</t>
  </si>
  <si>
    <t>Peter Lutts</t>
  </si>
  <si>
    <t>Essex Cabot LLC</t>
  </si>
  <si>
    <t>Salem State University South Campus - Sainte Chretienne Academy, 262 Loring Avenue</t>
  </si>
  <si>
    <t>Gilbert J. Winn</t>
  </si>
  <si>
    <t>WinnDevelopment Company LP</t>
  </si>
  <si>
    <t>Salem State University South Campus - Sainte Chretienne Academy High School, 262 Loring Avenue</t>
  </si>
  <si>
    <t>Springfield</t>
  </si>
  <si>
    <t>Residences at The Vault (aka Federal Land Bank of Springfield Building), 310 State Street</t>
  </si>
  <si>
    <t>55, 56, 57, 58, 59, 60, 61, 62, 63, 64</t>
  </si>
  <si>
    <t>Gordon Pulsifer</t>
  </si>
  <si>
    <t>Residences at The Vault, LP (Residences at The Vault, LLC, Its General Partner)</t>
  </si>
  <si>
    <t>Merrick Park Apartments (aka Springfield Fire and Marine Insurance Company Building), 195 State Street</t>
  </si>
  <si>
    <t>Merrick Park Apartments, LP (Merrick Park Apartments, LLC, Its General Partner)</t>
  </si>
  <si>
    <t>Lowell</t>
  </si>
  <si>
    <t>Massachusetts Cotton Mills - Main Power House (Section 18), 169.1 Bridge Street</t>
  </si>
  <si>
    <t>57, 58, 59, 60, 61, 62, 63, 64</t>
  </si>
  <si>
    <t>Joseph Mullins</t>
  </si>
  <si>
    <t>Massachusetts Mills III Limited Partnership</t>
  </si>
  <si>
    <t>Massachusetts Mills: Mill No.3/Picker House &amp; Boiler House, 95 Bridge Street</t>
  </si>
  <si>
    <t>1, 2, 3, 5, 20, 21, 22, 23, 24, 25, 26, 27, 28, 29, 30, 31, 32, 33, 34, 35, 36, 37, 38, 39, 40, 41, 42, 43, 44, 45, 46, 47, 48, 49, 50, 51, 52, 53, 54, 55, 56, 57, 58, 59, 60, 61, 62, 63, 64</t>
  </si>
  <si>
    <t>Joseph R. Mullins</t>
  </si>
  <si>
    <t>Southbridge</t>
  </si>
  <si>
    <t>Pittsfield</t>
  </si>
  <si>
    <t>Wright Building, 239-261 North Street</t>
  </si>
  <si>
    <t>R, C</t>
  </si>
  <si>
    <t>45, 47, 48, 49, 50, 51, 52, 53, 54, 55, 56, 57, 58, 59, 60, 61, 62, 63, 64</t>
  </si>
  <si>
    <t>Louis E. Allegrone</t>
  </si>
  <si>
    <t>A.C. Enterprises, LLC (Allegrone Companies)</t>
  </si>
  <si>
    <t>Berkshire County Savings Bank, 24 North Street</t>
  </si>
  <si>
    <t>Louis Allegrone</t>
  </si>
  <si>
    <t>Strand Theater, 1157 Acushnet Avenue</t>
  </si>
  <si>
    <t>E</t>
  </si>
  <si>
    <t>49, 51, 52, 53, 54, 56, 58, 59, 60, 63, 64</t>
  </si>
  <si>
    <t>Darlene Spencer</t>
  </si>
  <si>
    <t>Cape Verdean Association of New Bedford, Inc.</t>
  </si>
  <si>
    <t>Zeiterion Theater, 674-680 Purchase Street</t>
  </si>
  <si>
    <t>E, Arts</t>
  </si>
  <si>
    <t>51, 53, 54, 55, 56, 57, 58, 59, 60, 61, 62, 63, 64</t>
  </si>
  <si>
    <t>Rosemary Gill</t>
  </si>
  <si>
    <t>The Zeiterion Theatre, Inc.</t>
  </si>
  <si>
    <t>Watertown</t>
  </si>
  <si>
    <t>The University Prints Building, 9-13 Boyd Street</t>
  </si>
  <si>
    <t>R, A</t>
  </si>
  <si>
    <t>Maksim Bolyasnyy</t>
  </si>
  <si>
    <t>The University Prints Building, LLC</t>
  </si>
  <si>
    <t>Wyman's Exchange, 9 Central Street</t>
  </si>
  <si>
    <t>61, 62, 63, 64</t>
  </si>
  <si>
    <t>Ke Ning</t>
  </si>
  <si>
    <t>Footprint Developments LLC</t>
  </si>
  <si>
    <t>Worcester</t>
  </si>
  <si>
    <t>Waldo Street Police Station, District Court and Fire House, 1 Exchange Place</t>
  </si>
  <si>
    <t>48, 49, 50, 51, 52, 53, 54, 55, 56, 57, 58, 59, 60, 61, 62, 63, 64</t>
  </si>
  <si>
    <t>Gerry Kavanaugh</t>
  </si>
  <si>
    <t>Exchange Waldo, LLC</t>
  </si>
  <si>
    <t>Fall River</t>
  </si>
  <si>
    <t>Durfee Block, 80-84 North Main Street</t>
  </si>
  <si>
    <t>59, 60, 61, 62, 63, 64</t>
  </si>
  <si>
    <t>Monte Ferris</t>
  </si>
  <si>
    <t>Durfee Trust Limited Partnership</t>
  </si>
  <si>
    <t>Beacon Trust Company Building, 31 Milk Street</t>
  </si>
  <si>
    <t>Scott Oran</t>
  </si>
  <si>
    <t>Dinosaur Milk LLC</t>
  </si>
  <si>
    <t xml:space="preserve">Kilburn Mill No. 2, 89-93 West Rodney French Boulevard </t>
  </si>
  <si>
    <t>41, 42, 43, 44, 45, 46, 47, 48, 49, 50, 51, 52, 53, 54, 55, 56, 57, 58, 59, 60, 61, 62, 63, 64</t>
  </si>
  <si>
    <t>Andrew Bishins</t>
  </si>
  <si>
    <t>Erika Realty Trust</t>
  </si>
  <si>
    <t>Capital Theater, 1418-1440 Acushnet Avenue</t>
  </si>
  <si>
    <t>C, O</t>
  </si>
  <si>
    <t>47, 49, 50, 51, 52, 53, 54, 55, 56, 57, 58, 59, 60, 61, 62, 63, 64</t>
  </si>
  <si>
    <t>Corinn Williams</t>
  </si>
  <si>
    <t>Community Economic Development Center, New Bedford, MA</t>
  </si>
  <si>
    <t>Leominster</t>
  </si>
  <si>
    <t>F.A. Whitney Carriage Company Complex, 120-128 Water Street</t>
  </si>
  <si>
    <t>46, 47, 48, 49, 50, 51, 52, 53, 54, 55, 56, 57, 58, 59, 60, 61, 62, 63, 64</t>
  </si>
  <si>
    <t>Michael Greenfield</t>
  </si>
  <si>
    <t>Whitney Carriage Associates LP</t>
  </si>
  <si>
    <t>Boston / Dorchester</t>
  </si>
  <si>
    <t>Boulevard Chambers I, 193-195 Columbia Road</t>
  </si>
  <si>
    <t>William Brauner</t>
  </si>
  <si>
    <t>Theroch New LLC</t>
  </si>
  <si>
    <t>Columbia Arms, 129-135 Columbia Road</t>
  </si>
  <si>
    <t>Wales Court, 223-225 Columbia Road</t>
  </si>
  <si>
    <t>Blue Hills Chambers, 209-211 Columbia Road</t>
  </si>
  <si>
    <t>Blue Hills Apartments, 203-205 Columbia Road</t>
  </si>
  <si>
    <t>Boulevard Chambers II, 197-199 Columbia Road</t>
  </si>
  <si>
    <t>Thompson's Spa Building, 15 Court Square</t>
  </si>
  <si>
    <t>O, R</t>
  </si>
  <si>
    <t>Todd Greenfield</t>
  </si>
  <si>
    <t>KS 15 Court LLC</t>
  </si>
  <si>
    <t>Boston / East Boston</t>
  </si>
  <si>
    <t>Engel-Cone Shoe Company, 183 Orleans Street</t>
  </si>
  <si>
    <t>C</t>
  </si>
  <si>
    <t>39, 41, 42, 43, 44, 45, 46, 47, 48, 49, 50, 51, 52, 53, 54, 55, 56, 57, 58, 59, 60, 61, 62, 63, 64</t>
  </si>
  <si>
    <t>Pravin Patel</t>
  </si>
  <si>
    <t>Hudson 62 Realty LLC</t>
  </si>
  <si>
    <t>Lee</t>
  </si>
  <si>
    <t>Eagle Mill, 73 West Center Street</t>
  </si>
  <si>
    <t>44, 45, 46, 47, 48, 49, 50, 51, 52, 53, 54, 56, 57, 58, 59, 60, 61, 62, 63, 64</t>
  </si>
  <si>
    <t>Northampton</t>
  </si>
  <si>
    <t>Fleming-Dewey Block, 183-187 Main Street</t>
  </si>
  <si>
    <t>Greg Stutsman</t>
  </si>
  <si>
    <t>183-187 Main LLC</t>
  </si>
  <si>
    <t>Worcester Five Cents Savings Bank, 316 Main Street</t>
  </si>
  <si>
    <t>60, 61, 62, 63, 64</t>
  </si>
  <si>
    <t>Thomas J. Cunningham</t>
  </si>
  <si>
    <t>316 Main Street Worcester LLC</t>
  </si>
  <si>
    <t>Nantucket</t>
  </si>
  <si>
    <t>Lena Grouard House,
89 Easton Street</t>
  </si>
  <si>
    <t>William M. Murphy</t>
  </si>
  <si>
    <t>89 Easton Street Nominee Trust 
c/o "Una Murphy 2012 Trust"</t>
  </si>
  <si>
    <t>Templeton</t>
  </si>
  <si>
    <t>Baldwinville Elementary School, 16 School Street</t>
  </si>
  <si>
    <t>56, 57, 58, 59, 60, 61, 62, 63, 64</t>
  </si>
  <si>
    <t>Jason Korb</t>
  </si>
  <si>
    <t>CC MPZ School Street LLC</t>
  </si>
  <si>
    <t>Lyman Mills, Mill #2, 2 Open Square Way</t>
  </si>
  <si>
    <t>63, 64</t>
  </si>
  <si>
    <t>Nuta Katz</t>
  </si>
  <si>
    <t>Open Square Realty LLC</t>
  </si>
  <si>
    <t>Second State Mutual Life Company Building, 340 Main Street</t>
  </si>
  <si>
    <t>51, 52, 53, 54, 55, 56, 57, 58, 59, 60, 61, 62, 63, 64</t>
  </si>
  <si>
    <t>Aaron Papowitz</t>
  </si>
  <si>
    <t>5 Slater, LLC</t>
  </si>
  <si>
    <t>Hudson</t>
  </si>
  <si>
    <t>Apsley Rubber Factory, Main Factory Building, 71 Apsley Street</t>
  </si>
  <si>
    <t>52, 53, 54, 55, 56, 57, 58, 59, 60, 61, 62, 63, 64</t>
  </si>
  <si>
    <t>Eric Chaves</t>
  </si>
  <si>
    <t>Apsley Mill LLC</t>
  </si>
  <si>
    <t>Jacob Rogers House, 285 Andover Street</t>
  </si>
  <si>
    <t>Jonathan Cody</t>
  </si>
  <si>
    <t>285 Andover Street LLC</t>
  </si>
  <si>
    <t>Brightwood School, 471 Plainfield Street</t>
  </si>
  <si>
    <t>Mathieu P. Zahler</t>
  </si>
  <si>
    <t>Capstone MPZ NNCC Plainfield Street LLC</t>
  </si>
  <si>
    <t>Wright's Block, 106-120 High Street</t>
  </si>
  <si>
    <t>58, 59, 60, 61, 62, 63, 64</t>
  </si>
  <si>
    <t>Wrights Block LLC</t>
  </si>
  <si>
    <t>Boston / Charlestown</t>
  </si>
  <si>
    <t>Building 104 - Pattern Shop, 104 First Avenue</t>
  </si>
  <si>
    <t>Rachana Crowley</t>
  </si>
  <si>
    <t>The Community Builders, Inc.</t>
  </si>
  <si>
    <t>Kane Building, 204 Main Street</t>
  </si>
  <si>
    <t>47, 48, 49, 50, 51, 52, 53, 54, 55, 56, 57, 58, 59, 60, 61, 62, 63, 64</t>
  </si>
  <si>
    <t>Bo Menkiti</t>
  </si>
  <si>
    <t>204 Main Street Partners LLC</t>
  </si>
  <si>
    <t>Attleboro</t>
  </si>
  <si>
    <t>Hebron Manufacturing Company, 0 Read Street</t>
  </si>
  <si>
    <t>50, 51, 52, 53, 54, 55, 56, 57, 58, 60, 61, 62, 63, 64</t>
  </si>
  <si>
    <t>Rodger Brown</t>
  </si>
  <si>
    <t>Preservation of Affordable Housing Inc.</t>
  </si>
  <si>
    <t>Whitcomb Manufacturing Company Factory, 134 Gold Street</t>
  </si>
  <si>
    <t>47, 48, 49, 50, 51, 52, 53, 54, 55, 56, 57</t>
  </si>
  <si>
    <t>Leah Bradley</t>
  </si>
  <si>
    <t>Resource Center Worcester LLC</t>
  </si>
  <si>
    <t>Fitchburg</t>
  </si>
  <si>
    <t>Heywood Manufacturing Co., 87-91 River Street</t>
  </si>
  <si>
    <t>45, 46, 47, 48, 49, 50, 51, 52, 53, 54, 55, 56, 57, 58, 59, 60, 61, 62, 63, 64</t>
  </si>
  <si>
    <t>Norm Gariepy</t>
  </si>
  <si>
    <t>IVJ Group, LLC</t>
  </si>
  <si>
    <t>Greenfield</t>
  </si>
  <si>
    <t>Leavitt-Hovey House, 402 Main Street</t>
  </si>
  <si>
    <t>62, 63, 64</t>
  </si>
  <si>
    <t>Thomas Meshako</t>
  </si>
  <si>
    <t>Greenfield Savings Bank</t>
  </si>
  <si>
    <t>Rockland</t>
  </si>
  <si>
    <t>Holy Family School, 6 Delprete Ave</t>
  </si>
  <si>
    <t>Eric Kuczarski</t>
  </si>
  <si>
    <t>Connolly and Partners, LLC</t>
  </si>
  <si>
    <t>Ransom F. Taylor Block, 526 Main Street</t>
  </si>
  <si>
    <t>43, 45, 46, 47, 48, 49, 50, 51, 52, 53, 54, 55, 56, 57, 58, 59, 60, 61, 62, 63, 64</t>
  </si>
  <si>
    <t>526 Main Street Partners LLC</t>
  </si>
  <si>
    <t>Coates Horse Clipper Manufacturing Company Building, 237 Chandler Street</t>
  </si>
  <si>
    <t>R, O</t>
  </si>
  <si>
    <t>Susan Gentili</t>
  </si>
  <si>
    <t>South Middlesex Non-Profit Housing Corporation</t>
  </si>
  <si>
    <t>Elmcourt Hotel, 33 West Elm Street</t>
  </si>
  <si>
    <t>55, 61, 62, 63, 64</t>
  </si>
  <si>
    <t>Steven Young</t>
  </si>
  <si>
    <t>Bryant Hotel, LLC</t>
  </si>
  <si>
    <t>Boston Wharf Co. Office Building, 263 Summer Street</t>
  </si>
  <si>
    <t>Adam Burns</t>
  </si>
  <si>
    <t>263 Summer Street Development</t>
  </si>
  <si>
    <t>Boston / Roxbury</t>
  </si>
  <si>
    <t>Brunswick Bowling Alleys Building, 2164 Washington Street</t>
  </si>
  <si>
    <t>A</t>
  </si>
  <si>
    <t>Meghan Jasani</t>
  </si>
  <si>
    <t>Community Music Center of Boston, Inc.</t>
  </si>
  <si>
    <t>Cambridge</t>
  </si>
  <si>
    <t>Sacred Heart Rectory, School, and Convent, 49 Sixth Street and 159 Thorndike Street</t>
  </si>
  <si>
    <t>Aaron Gornstein</t>
  </si>
  <si>
    <t xml:space="preserve">Preservation of Affordable Housing </t>
  </si>
  <si>
    <t>American House/Wilson's Block (Condo 2), 242 Main Street</t>
  </si>
  <si>
    <t>John Williams</t>
  </si>
  <si>
    <t>Franklin Community Co-op</t>
  </si>
  <si>
    <t>Northbridge</t>
  </si>
  <si>
    <t>Aldrich High School, 14 Hill Street</t>
  </si>
  <si>
    <t>Heather Elster</t>
  </si>
  <si>
    <t>George Marston Whitin Memorial Community Association, dba Whitin Community Center</t>
  </si>
  <si>
    <t>Globe Yarn Mills - Mill #1, 460 Globe Street</t>
  </si>
  <si>
    <t>Edd Hamzanlui</t>
  </si>
  <si>
    <t>MassCan Capital LLC</t>
  </si>
  <si>
    <t>Bigelow-Lowell Building #11, 246.1 Market Street</t>
  </si>
  <si>
    <t>Turbine Building LLC</t>
  </si>
  <si>
    <t>Boston / Back Bay</t>
  </si>
  <si>
    <t>Wesleyan Building, 
580 Boylston Street</t>
  </si>
  <si>
    <t>Marcel Safar</t>
  </si>
  <si>
    <t>581 Boylston Street JV LLC</t>
  </si>
  <si>
    <t>American House/Wilson's Block (Condo 1), 242 Main St</t>
  </si>
  <si>
    <t>15, 16, 17, 18, 24, 25, 26, 27, 62, 63, 64</t>
  </si>
  <si>
    <t>TCB Putnam LLC</t>
  </si>
  <si>
    <t>Haverhill</t>
  </si>
  <si>
    <t>Westfield</t>
  </si>
  <si>
    <t>Old Westfield Town Hall,
20 Broad Street</t>
  </si>
  <si>
    <t>Ann Lentini</t>
  </si>
  <si>
    <t>Domus, Inc.</t>
  </si>
  <si>
    <t>Clark Block, 
401-409 Main Street</t>
  </si>
  <si>
    <t>Obiora Menkiti</t>
  </si>
  <si>
    <t>403 Main Street Partners LLC</t>
  </si>
  <si>
    <t>Franklin Block, 200 Merrimack Street</t>
  </si>
  <si>
    <t>200 Merrimack LLC</t>
  </si>
  <si>
    <t>Lynn</t>
  </si>
  <si>
    <t>Lynn Armory &amp; Motor Vehicle Storage Garage, 38 South Common Street</t>
  </si>
  <si>
    <t>Charles Gaeta</t>
  </si>
  <si>
    <t>Neighborhood Development Associates</t>
  </si>
  <si>
    <t>Athol</t>
  </si>
  <si>
    <t>Pequoig Hotel, 402-428 Main Street</t>
  </si>
  <si>
    <t>Mark Carbone</t>
  </si>
  <si>
    <t>416 Main Street LLC C/o Ogden Pond Realty LLC</t>
  </si>
  <si>
    <t>O</t>
  </si>
  <si>
    <t>The Parker House,
60 School Street</t>
  </si>
  <si>
    <t>H</t>
  </si>
  <si>
    <t>Clint Gulick</t>
  </si>
  <si>
    <t>Omni Boston Corporation d/b/a Omni Parker House</t>
  </si>
  <si>
    <t>Lawrence Building, Federal National Bank Building, and Boston Journal Newspaper Building, 85 Devonshire and 258 &amp; 262 Washington Street</t>
  </si>
  <si>
    <t>STJ Devonshire Equity Partners, LLC</t>
  </si>
  <si>
    <t>Walnut Park Apartment Tower, 1990 Columbus Street</t>
  </si>
  <si>
    <t>Priscilla MacKenzie Bok</t>
  </si>
  <si>
    <t>Boston Housing Capital Investment Corporation, c/o Boston Housing Authority</t>
  </si>
  <si>
    <t>Renton Whidden Building, 207 South Street</t>
  </si>
  <si>
    <t>Fred Starikov</t>
  </si>
  <si>
    <t>207 South Street Realty Trust</t>
  </si>
  <si>
    <t>Frederick J. Weyand Building, 195 South Street</t>
  </si>
  <si>
    <t>Old Corner Bookstore, 277-283 Washington Street &amp; 5-11 School Street</t>
  </si>
  <si>
    <t>C/O</t>
  </si>
  <si>
    <t>Rebecca Kemper</t>
  </si>
  <si>
    <t>HBI Real Estate Holdings LLC</t>
  </si>
  <si>
    <t>Hildreth Building, 33-45 Merrimack Street</t>
  </si>
  <si>
    <t>David Steinbergh</t>
  </si>
  <si>
    <t>RCG 45 Merrimack Street OZ Business LLC</t>
  </si>
  <si>
    <t>Kennedy Clothing Company Building, 132-134 Main Street</t>
  </si>
  <si>
    <t>54, 55, 56, 57, 58, 59, 60, 61, 62, 63, 64</t>
  </si>
  <si>
    <t>David Traggorth</t>
  </si>
  <si>
    <t>142 Main Historic LLC</t>
  </si>
  <si>
    <t>Lawrence</t>
  </si>
  <si>
    <t>Kunhardt Mills Building 11: Dye Works Building, 50 Island Street</t>
  </si>
  <si>
    <t>38, 39, 40, 41, 42, 43, 44, 45, 46, 47, 48, 49, 50, 51, 52, 53, 54, 55, 56, 57, 58, 59, 60, 61, 62, 63, 64</t>
  </si>
  <si>
    <t>Jessica Andors</t>
  </si>
  <si>
    <t>Lawrence Community Works Inc.</t>
  </si>
  <si>
    <t>Longfellow Court, 1200 Massachusetts Avenue</t>
  </si>
  <si>
    <t>Jameson Brown</t>
  </si>
  <si>
    <t>Arrow Associates LLC</t>
  </si>
  <si>
    <t>Medfield</t>
  </si>
  <si>
    <t>Medfield State Hospital, 45 Hospital Road (Chapel and Infirmary)</t>
  </si>
  <si>
    <t>Arts Center</t>
  </si>
  <si>
    <t>44, 45, 46, 47, 48, 49, 50, 51, 52, 53, 54, 55, 56, 57, 58, 59, 60, 61, 62, 63, 64</t>
  </si>
  <si>
    <t>Jean Mineo</t>
  </si>
  <si>
    <t>Cultural Alliance of Medfield</t>
  </si>
  <si>
    <t>Hamilton Mills Buildings 6, 7, 9,10 and 14, 62-64 Mill Street</t>
  </si>
  <si>
    <t>I, O</t>
  </si>
  <si>
    <t>39, 40, 41, 42, 43, 44, 45, 46, 47, 48, 49, 50, 51, 52, 53, 54, 55, 56, 57, 58, 59, 61, 62, 63, 64</t>
  </si>
  <si>
    <t>Alessandra Simonelli-Jacques</t>
  </si>
  <si>
    <t>Mill Street Realty, Inc.</t>
  </si>
  <si>
    <t>49, 50, 51, 52, 53, 54, 55, 56, 57, 58, 59, 60, 61, 62, 63, 64</t>
  </si>
  <si>
    <t>Worcester Art Museum, 55 Salisbury Street</t>
  </si>
  <si>
    <t>50, 51, 52, 53, 54, 55, 56, 57, 58, 59, 60, 61, 62, 63, 64</t>
  </si>
  <si>
    <t>Mark Spuria</t>
  </si>
  <si>
    <t>Worcester Art Museum</t>
  </si>
  <si>
    <t>Dr. Marie E. Zakrzewska Medical Building, 40 Dimock Street</t>
  </si>
  <si>
    <t>Hospital</t>
  </si>
  <si>
    <t>Luis Rivera</t>
  </si>
  <si>
    <t>Dimock Community Realty Corporation</t>
  </si>
  <si>
    <t>Tops Mill, 602 &amp; 610 Broadway</t>
  </si>
  <si>
    <t>Jesse Elton</t>
  </si>
  <si>
    <t>Medfield State Hospital Residential Redevelopment - Building 1 - Hillside House, 45 Hospital Road</t>
  </si>
  <si>
    <t>Rebecca Hemenway</t>
  </si>
  <si>
    <t>Trinity Acquisitions LLC</t>
  </si>
  <si>
    <t>Medfield State Hospital Residential Redevelopment - Building 2 - West Hall, 45 Hospital Road</t>
  </si>
  <si>
    <t>Medfield State Hospital Residential Redevelopment - Building 3 - F Ward, 45 Hospital Road</t>
  </si>
  <si>
    <t>Medfield State Hospital Residential Redevelopment - Building 4 - D Ward, 45 Hospital Road</t>
  </si>
  <si>
    <t>Medfield State Hospital Residential Redevelopment - Building 5 - E and L Ward, 45 Hospital Road</t>
  </si>
  <si>
    <t>Medfield State Hospital Residential Redevelopment - Building 6 - F Ward, 45 Hospital Road</t>
  </si>
  <si>
    <t>Medfield State Hospital Residential Redevelopment - Building 7 - S Ward, 45 Hospital Road</t>
  </si>
  <si>
    <t>Medfield State Hospital Residential Redevelopment - Building 8 - E and L Ward, 45 Hospital Road</t>
  </si>
  <si>
    <t>Medfield State Hospital Residential Redevelopment - Building 9 - D Ward, 45 Hospital Road</t>
  </si>
  <si>
    <t>Medfield State Hospital Residential Redevelopment - Building 11 - C Ward, 45 Hospital Road</t>
  </si>
  <si>
    <t>Medfield State Hospital Residential Redevelopment - Building 12 - B Ward, 45 Hospital Road</t>
  </si>
  <si>
    <t>Medfield State Hospital Residential Redevelopment - Building 13 - E and L Ward, 45 Hospital Road</t>
  </si>
  <si>
    <t>Medfield State Hospital Residential Redevelopment - Building 14 - B Ward, 45 Hospital Road</t>
  </si>
  <si>
    <t>Medfield State Hospital Residential Redevelopment - Building 15 - C Ward, 45 Hospital Road</t>
  </si>
  <si>
    <t>Medfield State Hospital Residential Redevelopment - Building 16 - D Ward, 45 Hospital Road</t>
  </si>
  <si>
    <t>Medfield State Hospital Residential Redevelopment - Building 17 - E and L Ward, 45 Hospital Road</t>
  </si>
  <si>
    <t>Medfield State Hospital Residential Redevelopment - Building 18 - F Ward, 45 Hospital Road</t>
  </si>
  <si>
    <t>Medfield State Hospital Residential Redevelopment - Building 19 - E and L Ward, 45 Hospital Road</t>
  </si>
  <si>
    <t>Medfield State Hospital Residential Redevelopment - Building 20 - D Ward, 45 Hospital Road</t>
  </si>
  <si>
    <t>Medfield State Hospital Residential Redevelopment - Building 21 - C Ward, 45 Hospital Road</t>
  </si>
  <si>
    <t>Medfield State Hospital Residential Redevelopment - Building 22 - B Ward, 45 Hospital Road</t>
  </si>
  <si>
    <t>Medfield State Hospital Residential Redevelopment - Building 22A - Administration Building, 45 Hospital Road</t>
  </si>
  <si>
    <t>Medfield State Hospital Residential Redevelopment - Building 23 - B Ward, 45 Hospital Road</t>
  </si>
  <si>
    <t>Medfield State Hospital Residential Redevelopment - Building 26 - Clubhouse, 45 Hospital Road</t>
  </si>
  <si>
    <t>Medfield State Hospital Residential Redevelopment - Building 27A - Kitchen/Dining, 45 Hospital Road</t>
  </si>
  <si>
    <t>Medfield State Hospital Residential Redevelopment - Building 28 - Tuberculosis Cottage, 45 Hospital Road</t>
  </si>
  <si>
    <t>O, C</t>
  </si>
  <si>
    <t>Medfield State Hospital Residential Redevelopment - Building 29 - Nurses' Home, 45 Hospital Road</t>
  </si>
  <si>
    <t>Clinton</t>
  </si>
  <si>
    <t>Jeffrey Cunningham</t>
  </si>
  <si>
    <t>County Commissioners Buidling and Superior Court Building, 32-34 Federal Street</t>
  </si>
  <si>
    <t>56, 57, 61, 62, 63, 64</t>
  </si>
  <si>
    <t>Winn Development Company LP By: WDP Manager Copr., its Manager</t>
  </si>
  <si>
    <t>Chelsea</t>
  </si>
  <si>
    <t>Commandant's House - Veterans' Home in Chelsea, 
95 Crest Avenue</t>
  </si>
  <si>
    <t>Karmen Cheung</t>
  </si>
  <si>
    <t>CSH Phase I LLC</t>
  </si>
  <si>
    <t>Laundry Building - Veterans' Home in Chelsea,
95 Crest Avenue</t>
  </si>
  <si>
    <t>Sargent Hall - Veterans' Home in Chelsea, 
95 Crest Avenue</t>
  </si>
  <si>
    <t>Williams Hall - Veterans' Home in Chelsea,
95 Crest Avenue</t>
  </si>
  <si>
    <t>John G.B. Adams Hospital - Veterans' Home in Chelsea, 91 Crest Avenue</t>
  </si>
  <si>
    <t>Pennrose LLC</t>
  </si>
  <si>
    <t>Newburyport</t>
  </si>
  <si>
    <t>George W. Brown School, 42 Milk Street</t>
  </si>
  <si>
    <t>Zeina Talje</t>
  </si>
  <si>
    <t>Zeta InSite LLC</t>
  </si>
  <si>
    <t>Bigelow Carpet Mill, Building 5, 63 Union Street</t>
  </si>
  <si>
    <t>CIG - James' Corner, LLC</t>
  </si>
  <si>
    <t>Boston / South End</t>
  </si>
  <si>
    <t>Boston / Allston-Brighton</t>
  </si>
  <si>
    <t>Warren Hall, 329-343 Washington Street</t>
  </si>
  <si>
    <t>John Woods</t>
  </si>
  <si>
    <t>Warren Hall Acquisition LLC c/o The Schochet Companies</t>
  </si>
  <si>
    <t>Washburn &amp; Moen North Works Cotton Mill, 90 Grove Street</t>
  </si>
  <si>
    <t>Hamid Mohaghegh</t>
  </si>
  <si>
    <t>90 Grove Street LLC</t>
  </si>
  <si>
    <t>P. E. Somers Manufacturing Company, 35 Lagrange Street</t>
  </si>
  <si>
    <t>Jon Rudzinski</t>
  </si>
  <si>
    <t>Worcester Lagrange MM LLC</t>
  </si>
  <si>
    <t>L. Robbins Machine Shop, 42 Lagrange Street</t>
  </si>
  <si>
    <t>L. D. Thayer Manufacturing Company, 47 Lagrange Street</t>
  </si>
  <si>
    <t>Harwood &amp; Quincy Machine Company, 50 Lagrange Street</t>
  </si>
  <si>
    <t>Jon Rudzinkski</t>
  </si>
  <si>
    <t>Attleboro High School, 135 County Street</t>
  </si>
  <si>
    <t>Paul Dumouchel</t>
  </si>
  <si>
    <t>CAH Owner LLC</t>
  </si>
  <si>
    <t>Central Mills Outbuilding, 70 Foster Street</t>
  </si>
  <si>
    <t>45, 46, 47, 48, 49, 50, 51, 52, 53, 54</t>
  </si>
  <si>
    <t>Richard Clemence</t>
  </si>
  <si>
    <t>70 Foster Street LLC</t>
  </si>
  <si>
    <t>George H. Dunbar School, 338 Dartmouth Street</t>
  </si>
  <si>
    <t>Daniel Cruz, Jr.</t>
  </si>
  <si>
    <t>Cruz Development Corporation</t>
  </si>
  <si>
    <t>East Boston Steam Sewerage Pumping Station, 605 Chelsea Street/20 Addison Street</t>
  </si>
  <si>
    <t>Jacob Citrin</t>
  </si>
  <si>
    <t>605 Chelsea LLC</t>
  </si>
  <si>
    <t>Sanford Spinning Company, 206 Globe Mills Avenue</t>
  </si>
  <si>
    <t>Roberto Pereyra</t>
  </si>
  <si>
    <t>Sanford Spinning Mills LLC</t>
  </si>
  <si>
    <t>St. Joseph &amp; St. Therese's School, 35 Kearsarge Street</t>
  </si>
  <si>
    <t>St. Mary's Home for Aged and Orphan Children, 593 Kempton Street</t>
  </si>
  <si>
    <t>Dudley</t>
  </si>
  <si>
    <t>Stevens Linen Mill, 8 Mill Street</t>
  </si>
  <si>
    <t>14, 16, 21, 22, 23, 24, 25, 26, 28, 29, 30, 31, 32, 33, 34, 35, 37, 39, 48, 50, 51, 52, 53, 54, 55, 56, 57, 58, 59, 60, 61, 62, 63, 64</t>
  </si>
  <si>
    <t>John Gumpert</t>
  </si>
  <si>
    <t>Stevens Mill Owner LLC</t>
  </si>
  <si>
    <t>St. Joseph School, 
57 Linden Street</t>
  </si>
  <si>
    <t>Michael Mattos</t>
  </si>
  <si>
    <t>Acushnet Commons LP</t>
  </si>
  <si>
    <t>Joseph Grinnell Mansion, 
379 County Street</t>
  </si>
  <si>
    <t>Grinnell Mansion Associates LP</t>
  </si>
  <si>
    <t>Robert C. Ingraham School, 80 Rivet Street</t>
  </si>
  <si>
    <t>Ingraham School LLC</t>
  </si>
  <si>
    <t>Holden</t>
  </si>
  <si>
    <t>Jefferson Manufacturing Company - Buildings 3, 6, 9, 1665 Main Street</t>
  </si>
  <si>
    <t>Timothy Adler</t>
  </si>
  <si>
    <t>North Village Lofts LLC</t>
  </si>
  <si>
    <t>Sargent-Prince Block, 37-51 Roxbury Street</t>
  </si>
  <si>
    <t>Evelyn Friedman</t>
  </si>
  <si>
    <t>Nuestra Communidad Development Corporation</t>
  </si>
  <si>
    <t>Hotel Dartmouth, 39-57 Warren Street</t>
  </si>
  <si>
    <t>46, 47, 48, 49, 50, 51, 52, 53, 54, 55, 56, 57, 58, 59, 60, 62, 63, 64</t>
  </si>
  <si>
    <t>New Court Terrace: William Lay Block, 84-88 Byers Street</t>
  </si>
  <si>
    <t>38, 39, 40, 41, 42, 61, 62, 63, 64</t>
  </si>
  <si>
    <t>Derek Morris</t>
  </si>
  <si>
    <t>Way Finders, Inc.</t>
  </si>
  <si>
    <t>38, 39, 40, 61, 62, 63, 64</t>
  </si>
  <si>
    <t>New Court Terrace: William Birnie Block, 68-70 Byers Street</t>
  </si>
  <si>
    <t>Paul Morgan House, 21 Cedar Street</t>
  </si>
  <si>
    <t>Daniel Stroe</t>
  </si>
  <si>
    <t>Cedar Place Realty Trust</t>
  </si>
  <si>
    <t>Natick</t>
  </si>
  <si>
    <t>Eliot School, 5 Auburn Street</t>
  </si>
  <si>
    <t>Caitlin Madden</t>
  </si>
  <si>
    <t>Metro West Collaborative Development, Inc.</t>
  </si>
  <si>
    <t>Farr Alpaca Mill (Bldg 3 and southeast end of Bldg 4), 130 Appleton Street</t>
  </si>
  <si>
    <t>Aaron Vega</t>
  </si>
  <si>
    <t>Appleton Redevelopment Phase 2 Limited Partnership</t>
  </si>
  <si>
    <t>Hill Memorial Baptist Church, 279 North Harvard Street</t>
  </si>
  <si>
    <t>283 North Harvard LLC</t>
  </si>
  <si>
    <t>Hotel Alexandra, 1759-1763 Washington Street / 631-631A Massachusetts Avenue</t>
  </si>
  <si>
    <t>Thomas Calus</t>
  </si>
  <si>
    <t>The Alexandra Partners LLC</t>
  </si>
  <si>
    <t>Hotel Stonehaven, 70 Chestnut Street</t>
  </si>
  <si>
    <t>Adam Stein</t>
  </si>
  <si>
    <t>Plummer Farm School of Reform for Boys, 37 Winter Island Road</t>
  </si>
  <si>
    <t>Nicole McLaughlin</t>
  </si>
  <si>
    <t>Plummer Youth Promise, Inc.</t>
  </si>
  <si>
    <t>Taylor &amp; Farley Organ Factory, 15-21 Hermon Street</t>
  </si>
  <si>
    <t>Brendan Gove</t>
  </si>
  <si>
    <t>Taylor Farley Factory, LLC</t>
  </si>
  <si>
    <t>Slater Building, 390 Main Street</t>
  </si>
  <si>
    <t>R, O, C</t>
  </si>
  <si>
    <t>Worcester Boys' Club, Lincoln Square, 16 Salisbury Street</t>
  </si>
  <si>
    <t>34, 35, 36, 37, 38, 39, 40, 41, 42, 43, 44, 46, 47, 48, 49, 50, 51, 53, 54, 55, 56, 57, 58, 59, 60, 61, 62, 63, 64</t>
  </si>
  <si>
    <t>Lincoln Square Four Limited Partnership</t>
  </si>
  <si>
    <t>Total Prior Awards</t>
  </si>
  <si>
    <t>Total Awards</t>
  </si>
  <si>
    <t>HRC #</t>
  </si>
  <si>
    <t>City/Town</t>
  </si>
  <si>
    <t>Project</t>
  </si>
  <si>
    <t>Use**</t>
  </si>
  <si>
    <t>Prior Rounds Applied</t>
  </si>
  <si>
    <t>Part 2 
Qualified 
Rehab. $</t>
  </si>
  <si>
    <t>20% QRE</t>
  </si>
  <si>
    <t>Part 2 Total 
Project Cost</t>
  </si>
  <si>
    <t>Proponent Name</t>
  </si>
  <si>
    <t>Entity</t>
  </si>
  <si>
    <t>Round 1 Awards</t>
  </si>
  <si>
    <t>Round 2 Awards</t>
  </si>
  <si>
    <t>Round 3 Awards</t>
  </si>
  <si>
    <t>Round 4 Awards</t>
  </si>
  <si>
    <t>Round 5 Awards</t>
  </si>
  <si>
    <t>Round 6 Awards</t>
  </si>
  <si>
    <t>Round 7 Awards</t>
  </si>
  <si>
    <t>Round 8 Awards</t>
  </si>
  <si>
    <t>Round 9 Awards</t>
  </si>
  <si>
    <t>Round 10 Awards</t>
  </si>
  <si>
    <t>Round 11 Awards</t>
  </si>
  <si>
    <t>Round 12 Awards</t>
  </si>
  <si>
    <t>Round 13 Awards</t>
  </si>
  <si>
    <t>Round 14 Awards</t>
  </si>
  <si>
    <t>Round 15 Awards</t>
  </si>
  <si>
    <t>Round 16 Awards</t>
  </si>
  <si>
    <t>Round 17 Awards</t>
  </si>
  <si>
    <t>Round 18 Awards</t>
  </si>
  <si>
    <t>Round 19 Awards</t>
  </si>
  <si>
    <t>Round 20 Awards</t>
  </si>
  <si>
    <t>Round 21 Awards</t>
  </si>
  <si>
    <t>Round 22 Awards</t>
  </si>
  <si>
    <t>Round 23 Awards</t>
  </si>
  <si>
    <t>Round 24 Awards</t>
  </si>
  <si>
    <t>Round 25 Awards</t>
  </si>
  <si>
    <t>Round 26 Awards</t>
  </si>
  <si>
    <t>Round 27 Awards</t>
  </si>
  <si>
    <t>Round 28 Awards</t>
  </si>
  <si>
    <t>Round 29 Awards</t>
  </si>
  <si>
    <t>Round 30 Awards</t>
  </si>
  <si>
    <t>Round 31 Awards</t>
  </si>
  <si>
    <t>Round 32 Awards</t>
  </si>
  <si>
    <t>Round 33 Awards</t>
  </si>
  <si>
    <t>Round 34 Awards</t>
  </si>
  <si>
    <t>Round 35 Awards</t>
  </si>
  <si>
    <t>Round 36 Awards</t>
  </si>
  <si>
    <t>Round 37 Awards</t>
  </si>
  <si>
    <t>Round 38 Awards</t>
  </si>
  <si>
    <t>Round 39 Awards</t>
  </si>
  <si>
    <t>Round 40 Awards</t>
  </si>
  <si>
    <t>Round 41 Awards</t>
  </si>
  <si>
    <t>Round 42 Awards</t>
  </si>
  <si>
    <t>Round 43 Awards</t>
  </si>
  <si>
    <t>Round 44 Awards</t>
  </si>
  <si>
    <t>Round 45 Awards</t>
  </si>
  <si>
    <t>Round 46 Awards</t>
  </si>
  <si>
    <t>Round 47 Awards</t>
  </si>
  <si>
    <t>Round 48 Awards</t>
  </si>
  <si>
    <t>Round 49 Awards</t>
  </si>
  <si>
    <t>Round 50 Awards</t>
  </si>
  <si>
    <t>Round 51 Awards</t>
  </si>
  <si>
    <t>Round 52 Awards</t>
  </si>
  <si>
    <t>Round 53 Awards</t>
  </si>
  <si>
    <t>Round 54 Awards</t>
  </si>
  <si>
    <t>Round 55 Awards</t>
  </si>
  <si>
    <t>Round 56 Awards</t>
  </si>
  <si>
    <t>Round 57 Awards</t>
  </si>
  <si>
    <t>Round 58 Awards</t>
  </si>
  <si>
    <t>Round 60 Awards</t>
  </si>
  <si>
    <t>Round 61 Awards</t>
  </si>
  <si>
    <t>Round 62 Awards</t>
  </si>
  <si>
    <t>Round 63 Awards</t>
  </si>
  <si>
    <t>Remaining Credit to Award</t>
  </si>
  <si>
    <t>Round 64
Awards</t>
  </si>
  <si>
    <t>TOTALS</t>
  </si>
  <si>
    <t>**USE CODES
A = Academic
C = Commercial
E = Entertainment
H = Hotel
I = Industrial
O = Office
R = Residential</t>
  </si>
  <si>
    <t>Boston /Allston- 
Brighton</t>
  </si>
  <si>
    <t>Bonvouloir's Block, 103-109 High Street</t>
  </si>
  <si>
    <t xml:space="preserve">
Jon Rudzinski</t>
  </si>
  <si>
    <t xml:space="preserve">
BHDC-RLD Lee LLC</t>
  </si>
  <si>
    <t>Boston / 
South Boston</t>
  </si>
  <si>
    <t>Round 65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</si>
</sst>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indexed="8"/>
      <name val="Arial"/>
      <family val="2"/>
    </font>
    <font>
      <sz val="10.5"/>
      <color rgb="FFFF0000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10.5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64" fontId="3" fillId="0" borderId="1" xfId="0" applyNumberFormat="1" applyFont="1" applyFill="1" applyBorder="1"/>
    <xf numFmtId="164" fontId="1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0" fontId="2" fillId="0" borderId="1" xfId="0" applyFont="1" applyBorder="1"/>
    <xf numFmtId="1" fontId="2" fillId="0" borderId="2" xfId="0" applyNumberFormat="1" applyFont="1" applyFill="1" applyBorder="1" applyAlignment="1">
      <alignment wrapText="1"/>
    </xf>
    <xf numFmtId="0" fontId="5" fillId="0" borderId="0" xfId="0" applyFont="1"/>
    <xf numFmtId="1" fontId="6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>
      <alignment wrapText="1"/>
    </xf>
    <xf numFmtId="164" fontId="7" fillId="0" borderId="1" xfId="0" applyNumberFormat="1" applyFont="1" applyFill="1" applyBorder="1" applyAlignment="1">
      <alignment wrapText="1"/>
    </xf>
    <xf numFmtId="164" fontId="7" fillId="0" borderId="1" xfId="0" applyNumberFormat="1" applyFont="1" applyFill="1" applyBorder="1"/>
    <xf numFmtId="164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0" fontId="7" fillId="0" borderId="0" xfId="0" applyFont="1"/>
    <xf numFmtId="164" fontId="7" fillId="0" borderId="0" xfId="0" applyNumberFormat="1" applyFont="1"/>
    <xf numFmtId="0" fontId="9" fillId="0" borderId="1" xfId="0" applyFont="1" applyBorder="1" applyAlignment="1">
      <alignment wrapText="1"/>
    </xf>
    <xf numFmtId="0" fontId="7" fillId="0" borderId="3" xfId="0" applyFont="1" applyBorder="1" applyAlignment="1">
      <alignment horizontal="left" wrapText="1"/>
    </xf>
    <xf numFmtId="164" fontId="1" fillId="0" borderId="3" xfId="0" applyNumberFormat="1" applyFont="1" applyFill="1" applyBorder="1" applyAlignment="1">
      <alignment wrapText="1"/>
    </xf>
    <xf numFmtId="0" fontId="5" fillId="0" borderId="1" xfId="0" applyFont="1" applyBorder="1"/>
    <xf numFmtId="0" fontId="7" fillId="0" borderId="1" xfId="0" applyFont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164" fontId="7" fillId="0" borderId="0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220"/>
  <sheetViews>
    <sheetView tabSelected="1" zoomScale="70" zoomScaleNormal="70" zoomScalePageLayoutView="70" workbookViewId="0">
      <selection activeCell="A2" sqref="A2"/>
    </sheetView>
  </sheetViews>
  <sheetFormatPr defaultRowHeight="14.25" x14ac:dyDescent="0.25"/>
  <cols>
    <col min="1" max="1" width="6.5703125" style="20" customWidth="1"/>
    <col min="2" max="2" width="14.140625" style="20" customWidth="1"/>
    <col min="3" max="3" width="25" style="20" customWidth="1"/>
    <col min="4" max="4" width="5.85546875" style="20" customWidth="1"/>
    <col min="5" max="5" width="11.7109375" style="20" customWidth="1"/>
    <col min="6" max="6" width="20.28515625" style="20" customWidth="1"/>
    <col min="7" max="7" width="18.28515625" style="20" customWidth="1"/>
    <col min="8" max="8" width="17.42578125" style="20" customWidth="1"/>
    <col min="9" max="9" width="22.7109375" style="20" customWidth="1"/>
    <col min="10" max="10" width="20.5703125" style="20" customWidth="1"/>
    <col min="11" max="11" width="14.28515625" style="20" hidden="1" customWidth="1"/>
    <col min="12" max="12" width="9.28515625" style="20" hidden="1" customWidth="1"/>
    <col min="13" max="13" width="12.42578125" style="20" hidden="1" customWidth="1"/>
    <col min="14" max="14" width="0" style="20" hidden="1" customWidth="1"/>
    <col min="15" max="15" width="12.42578125" style="20" hidden="1" customWidth="1"/>
    <col min="16" max="23" width="0" style="20" hidden="1" customWidth="1"/>
    <col min="24" max="25" width="9.28515625" style="20" hidden="1" customWidth="1"/>
    <col min="26" max="29" width="12.42578125" style="20" hidden="1" customWidth="1"/>
    <col min="30" max="30" width="14.28515625" style="20" hidden="1" customWidth="1"/>
    <col min="31" max="68" width="12.42578125" style="20" hidden="1" customWidth="1"/>
    <col min="69" max="69" width="13.42578125" style="20" hidden="1" customWidth="1"/>
    <col min="70" max="70" width="15.7109375" style="20" hidden="1" customWidth="1"/>
    <col min="71" max="75" width="15.7109375" style="20" customWidth="1"/>
    <col min="76" max="76" width="16.42578125" style="20" customWidth="1"/>
    <col min="77" max="77" width="22" style="20" customWidth="1"/>
    <col min="78" max="78" width="23.7109375" style="39" customWidth="1"/>
    <col min="79" max="16384" width="9.140625" style="20"/>
  </cols>
  <sheetData>
    <row r="1" spans="1:82" ht="41.25" x14ac:dyDescent="0.25">
      <c r="A1" s="21" t="s">
        <v>452</v>
      </c>
      <c r="B1" s="22" t="s">
        <v>453</v>
      </c>
      <c r="C1" s="23" t="s">
        <v>454</v>
      </c>
      <c r="D1" s="24" t="s">
        <v>455</v>
      </c>
      <c r="E1" s="25" t="s">
        <v>456</v>
      </c>
      <c r="F1" s="26" t="s">
        <v>457</v>
      </c>
      <c r="G1" s="27" t="s">
        <v>458</v>
      </c>
      <c r="H1" s="28" t="s">
        <v>459</v>
      </c>
      <c r="I1" s="29" t="s">
        <v>460</v>
      </c>
      <c r="J1" s="29" t="s">
        <v>461</v>
      </c>
      <c r="K1" s="30" t="s">
        <v>462</v>
      </c>
      <c r="L1" s="30" t="s">
        <v>463</v>
      </c>
      <c r="M1" s="30" t="s">
        <v>464</v>
      </c>
      <c r="N1" s="30" t="s">
        <v>465</v>
      </c>
      <c r="O1" s="30" t="s">
        <v>466</v>
      </c>
      <c r="P1" s="30" t="s">
        <v>467</v>
      </c>
      <c r="Q1" s="30" t="s">
        <v>468</v>
      </c>
      <c r="R1" s="30" t="s">
        <v>469</v>
      </c>
      <c r="S1" s="30" t="s">
        <v>470</v>
      </c>
      <c r="T1" s="30" t="s">
        <v>471</v>
      </c>
      <c r="U1" s="30" t="s">
        <v>472</v>
      </c>
      <c r="V1" s="30" t="s">
        <v>473</v>
      </c>
      <c r="W1" s="30" t="s">
        <v>474</v>
      </c>
      <c r="X1" s="30" t="s">
        <v>475</v>
      </c>
      <c r="Y1" s="30" t="s">
        <v>476</v>
      </c>
      <c r="Z1" s="30" t="s">
        <v>477</v>
      </c>
      <c r="AA1" s="30" t="s">
        <v>478</v>
      </c>
      <c r="AB1" s="30" t="s">
        <v>479</v>
      </c>
      <c r="AC1" s="30" t="s">
        <v>480</v>
      </c>
      <c r="AD1" s="30" t="s">
        <v>481</v>
      </c>
      <c r="AE1" s="30" t="s">
        <v>482</v>
      </c>
      <c r="AF1" s="30" t="s">
        <v>483</v>
      </c>
      <c r="AG1" s="30" t="s">
        <v>484</v>
      </c>
      <c r="AH1" s="30" t="s">
        <v>485</v>
      </c>
      <c r="AI1" s="30" t="s">
        <v>486</v>
      </c>
      <c r="AJ1" s="30" t="s">
        <v>487</v>
      </c>
      <c r="AK1" s="30" t="s">
        <v>488</v>
      </c>
      <c r="AL1" s="30" t="s">
        <v>489</v>
      </c>
      <c r="AM1" s="30" t="s">
        <v>490</v>
      </c>
      <c r="AN1" s="30" t="s">
        <v>491</v>
      </c>
      <c r="AO1" s="30" t="s">
        <v>492</v>
      </c>
      <c r="AP1" s="30" t="s">
        <v>493</v>
      </c>
      <c r="AQ1" s="30" t="s">
        <v>494</v>
      </c>
      <c r="AR1" s="30" t="s">
        <v>495</v>
      </c>
      <c r="AS1" s="30" t="s">
        <v>496</v>
      </c>
      <c r="AT1" s="31" t="s">
        <v>497</v>
      </c>
      <c r="AU1" s="30" t="s">
        <v>498</v>
      </c>
      <c r="AV1" s="30" t="s">
        <v>499</v>
      </c>
      <c r="AW1" s="30" t="s">
        <v>500</v>
      </c>
      <c r="AX1" s="30" t="s">
        <v>501</v>
      </c>
      <c r="AY1" s="30" t="s">
        <v>502</v>
      </c>
      <c r="AZ1" s="30" t="s">
        <v>503</v>
      </c>
      <c r="BA1" s="30" t="s">
        <v>504</v>
      </c>
      <c r="BB1" s="30" t="s">
        <v>505</v>
      </c>
      <c r="BC1" s="30" t="s">
        <v>506</v>
      </c>
      <c r="BD1" s="30" t="s">
        <v>507</v>
      </c>
      <c r="BE1" s="30" t="s">
        <v>508</v>
      </c>
      <c r="BF1" s="30" t="s">
        <v>509</v>
      </c>
      <c r="BG1" s="30" t="s">
        <v>510</v>
      </c>
      <c r="BH1" s="30" t="s">
        <v>511</v>
      </c>
      <c r="BI1" s="30" t="s">
        <v>512</v>
      </c>
      <c r="BJ1" s="30" t="s">
        <v>513</v>
      </c>
      <c r="BK1" s="30" t="s">
        <v>514</v>
      </c>
      <c r="BL1" s="30" t="s">
        <v>515</v>
      </c>
      <c r="BM1" s="30" t="s">
        <v>516</v>
      </c>
      <c r="BN1" s="30" t="s">
        <v>517</v>
      </c>
      <c r="BO1" s="30" t="s">
        <v>518</v>
      </c>
      <c r="BP1" s="30" t="s">
        <v>519</v>
      </c>
      <c r="BQ1" s="30" t="s">
        <v>450</v>
      </c>
      <c r="BR1" s="30" t="s">
        <v>450</v>
      </c>
      <c r="BS1" s="30" t="s">
        <v>520</v>
      </c>
      <c r="BT1" s="30" t="s">
        <v>521</v>
      </c>
      <c r="BU1" s="30" t="s">
        <v>522</v>
      </c>
      <c r="BV1" s="30" t="s">
        <v>523</v>
      </c>
      <c r="BW1" s="32" t="s">
        <v>525</v>
      </c>
      <c r="BX1" s="32" t="s">
        <v>451</v>
      </c>
      <c r="BY1" s="37" t="s">
        <v>524</v>
      </c>
      <c r="BZ1" s="40" t="s">
        <v>533</v>
      </c>
      <c r="CA1" s="42"/>
      <c r="CB1" s="42"/>
      <c r="CC1" s="42"/>
      <c r="CD1" s="42"/>
    </row>
    <row r="2" spans="1:82" s="1" customFormat="1" ht="69.75" customHeight="1" x14ac:dyDescent="0.2">
      <c r="A2" s="1">
        <v>1359</v>
      </c>
      <c r="B2" s="2" t="s">
        <v>0</v>
      </c>
      <c r="C2" s="2" t="s">
        <v>1</v>
      </c>
      <c r="D2" s="3" t="s">
        <v>2</v>
      </c>
      <c r="E2" s="4"/>
      <c r="F2" s="5">
        <v>3424217</v>
      </c>
      <c r="G2" s="6">
        <f t="shared" ref="G2:G26" si="0">F2*0.2</f>
        <v>684843.4</v>
      </c>
      <c r="H2" s="5">
        <v>3763924</v>
      </c>
      <c r="I2" s="7" t="s">
        <v>3</v>
      </c>
      <c r="J2" s="7" t="s">
        <v>4</v>
      </c>
      <c r="K2" s="8"/>
      <c r="L2" s="8"/>
      <c r="M2" s="8"/>
      <c r="N2" s="8"/>
      <c r="O2" s="8"/>
      <c r="P2" s="8"/>
      <c r="Q2" s="9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>
        <f t="shared" ref="BR2:BR28" si="1">SUM(K2:BQ2)</f>
        <v>0</v>
      </c>
      <c r="BS2" s="8"/>
      <c r="BT2" s="8"/>
      <c r="BU2" s="8"/>
      <c r="BV2" s="8"/>
      <c r="BW2" s="8"/>
      <c r="BX2" s="10">
        <f t="shared" ref="BX2:BX28" si="2">SUM(BR2:BW2)</f>
        <v>0</v>
      </c>
      <c r="BY2" s="38">
        <f t="shared" ref="BY2:BY28" si="3">SUM(G2-BX2)</f>
        <v>684843.4</v>
      </c>
      <c r="BZ2" s="8">
        <v>200000</v>
      </c>
      <c r="CA2" s="41"/>
      <c r="CB2" s="41"/>
      <c r="CC2" s="41"/>
      <c r="CD2" s="41"/>
    </row>
    <row r="3" spans="1:82" s="1" customFormat="1" ht="69.75" customHeight="1" x14ac:dyDescent="0.2">
      <c r="A3" s="1">
        <v>1316</v>
      </c>
      <c r="B3" s="1" t="s">
        <v>253</v>
      </c>
      <c r="C3" s="2" t="s">
        <v>254</v>
      </c>
      <c r="D3" s="3" t="s">
        <v>2</v>
      </c>
      <c r="E3" s="4" t="s">
        <v>145</v>
      </c>
      <c r="F3" s="5">
        <v>3820160</v>
      </c>
      <c r="G3" s="6">
        <f t="shared" si="0"/>
        <v>764032</v>
      </c>
      <c r="H3" s="5">
        <v>5281499</v>
      </c>
      <c r="I3" s="7" t="s">
        <v>255</v>
      </c>
      <c r="J3" s="7" t="s">
        <v>256</v>
      </c>
      <c r="K3" s="8"/>
      <c r="L3" s="8"/>
      <c r="M3" s="8"/>
      <c r="N3" s="8"/>
      <c r="O3" s="8"/>
      <c r="P3" s="8"/>
      <c r="Q3" s="9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>
        <f t="shared" si="1"/>
        <v>0</v>
      </c>
      <c r="BS3" s="8"/>
      <c r="BT3" s="8"/>
      <c r="BU3" s="8"/>
      <c r="BV3" s="8">
        <v>300000</v>
      </c>
      <c r="BW3" s="8">
        <v>300000</v>
      </c>
      <c r="BX3" s="10">
        <f t="shared" si="2"/>
        <v>600000</v>
      </c>
      <c r="BY3" s="38">
        <f t="shared" si="3"/>
        <v>164032</v>
      </c>
      <c r="BZ3" s="8">
        <v>100000</v>
      </c>
      <c r="CA3" s="41"/>
      <c r="CB3" s="41"/>
      <c r="CC3" s="41"/>
      <c r="CD3" s="41"/>
    </row>
    <row r="4" spans="1:82" s="1" customFormat="1" ht="69.75" customHeight="1" x14ac:dyDescent="0.2">
      <c r="A4" s="1">
        <v>1328</v>
      </c>
      <c r="B4" s="2" t="s">
        <v>174</v>
      </c>
      <c r="C4" s="2" t="s">
        <v>377</v>
      </c>
      <c r="D4" s="3" t="s">
        <v>10</v>
      </c>
      <c r="E4" s="4">
        <v>64</v>
      </c>
      <c r="F4" s="5">
        <v>28151612</v>
      </c>
      <c r="G4" s="6">
        <f t="shared" si="0"/>
        <v>5630322.4000000004</v>
      </c>
      <c r="H4" s="5">
        <v>32752348</v>
      </c>
      <c r="I4" s="7" t="s">
        <v>378</v>
      </c>
      <c r="J4" s="7" t="s">
        <v>379</v>
      </c>
      <c r="K4" s="8"/>
      <c r="L4" s="8"/>
      <c r="M4" s="8"/>
      <c r="N4" s="8"/>
      <c r="O4" s="8"/>
      <c r="P4" s="8"/>
      <c r="Q4" s="9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>
        <f t="shared" si="1"/>
        <v>0</v>
      </c>
      <c r="BS4" s="8"/>
      <c r="BT4" s="8"/>
      <c r="BU4" s="8"/>
      <c r="BV4" s="8"/>
      <c r="BW4" s="8"/>
      <c r="BX4" s="10">
        <f t="shared" si="2"/>
        <v>0</v>
      </c>
      <c r="BY4" s="38">
        <f t="shared" si="3"/>
        <v>5630322.4000000004</v>
      </c>
      <c r="BZ4" s="8">
        <v>500000</v>
      </c>
      <c r="CA4" s="41"/>
      <c r="CB4" s="41"/>
      <c r="CC4" s="41"/>
      <c r="CD4" s="41"/>
    </row>
    <row r="5" spans="1:82" s="1" customFormat="1" ht="81" customHeight="1" x14ac:dyDescent="0.2">
      <c r="A5" s="1">
        <v>1061</v>
      </c>
      <c r="B5" s="11" t="s">
        <v>174</v>
      </c>
      <c r="C5" s="12" t="s">
        <v>175</v>
      </c>
      <c r="D5" s="3" t="s">
        <v>10</v>
      </c>
      <c r="E5" s="4" t="s">
        <v>176</v>
      </c>
      <c r="F5" s="5">
        <v>44500992</v>
      </c>
      <c r="G5" s="6">
        <f t="shared" si="0"/>
        <v>8900198.4000000004</v>
      </c>
      <c r="H5" s="5">
        <v>63979151</v>
      </c>
      <c r="I5" s="7" t="s">
        <v>177</v>
      </c>
      <c r="J5" s="7" t="s">
        <v>178</v>
      </c>
      <c r="K5" s="8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</v>
      </c>
      <c r="BQ5" s="8"/>
      <c r="BR5" s="8">
        <f t="shared" si="1"/>
        <v>0</v>
      </c>
      <c r="BS5" s="8">
        <v>400000</v>
      </c>
      <c r="BT5" s="8">
        <v>1000000</v>
      </c>
      <c r="BU5" s="8">
        <v>800000</v>
      </c>
      <c r="BV5" s="8">
        <v>600000</v>
      </c>
      <c r="BW5" s="8">
        <v>500000</v>
      </c>
      <c r="BX5" s="10">
        <f t="shared" si="2"/>
        <v>3300000</v>
      </c>
      <c r="BY5" s="38">
        <f t="shared" si="3"/>
        <v>5600198.4000000004</v>
      </c>
      <c r="BZ5" s="8">
        <v>500000</v>
      </c>
      <c r="CA5" s="41"/>
      <c r="CB5" s="41"/>
      <c r="CC5" s="41"/>
      <c r="CD5" s="41"/>
    </row>
    <row r="6" spans="1:82" s="1" customFormat="1" ht="69.75" customHeight="1" x14ac:dyDescent="0.2">
      <c r="A6" s="1">
        <v>1226</v>
      </c>
      <c r="B6" s="11" t="s">
        <v>5</v>
      </c>
      <c r="C6" s="12" t="s">
        <v>6</v>
      </c>
      <c r="D6" s="3" t="s">
        <v>7</v>
      </c>
      <c r="E6" s="4"/>
      <c r="F6" s="5">
        <v>6092623</v>
      </c>
      <c r="G6" s="6">
        <f t="shared" si="0"/>
        <v>1218524.6000000001</v>
      </c>
      <c r="H6" s="5">
        <v>7060550</v>
      </c>
      <c r="I6" s="7" t="s">
        <v>8</v>
      </c>
      <c r="J6" s="7" t="s">
        <v>9</v>
      </c>
      <c r="K6" s="8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>
        <f t="shared" si="1"/>
        <v>0</v>
      </c>
      <c r="BS6" s="8"/>
      <c r="BT6" s="8"/>
      <c r="BU6" s="8"/>
      <c r="BV6" s="8"/>
      <c r="BW6" s="8"/>
      <c r="BX6" s="10">
        <f t="shared" si="2"/>
        <v>0</v>
      </c>
      <c r="BY6" s="38">
        <f t="shared" si="3"/>
        <v>1218524.6000000001</v>
      </c>
      <c r="BZ6" s="8">
        <v>300000</v>
      </c>
      <c r="CA6" s="41"/>
      <c r="CB6" s="41"/>
      <c r="CC6" s="41"/>
      <c r="CD6" s="41"/>
    </row>
    <row r="7" spans="1:82" s="1" customFormat="1" ht="69.75" customHeight="1" x14ac:dyDescent="0.2">
      <c r="A7" s="1">
        <v>1327</v>
      </c>
      <c r="B7" s="2" t="s">
        <v>528</v>
      </c>
      <c r="C7" s="2" t="s">
        <v>432</v>
      </c>
      <c r="D7" s="3" t="s">
        <v>10</v>
      </c>
      <c r="E7" s="4">
        <v>64</v>
      </c>
      <c r="F7" s="5">
        <v>2630530</v>
      </c>
      <c r="G7" s="6">
        <f t="shared" si="0"/>
        <v>526106</v>
      </c>
      <c r="H7" s="5">
        <v>52402978</v>
      </c>
      <c r="I7" s="7" t="s">
        <v>365</v>
      </c>
      <c r="J7" s="7" t="s">
        <v>433</v>
      </c>
      <c r="K7" s="8"/>
      <c r="L7" s="8"/>
      <c r="M7" s="8"/>
      <c r="N7" s="8"/>
      <c r="O7" s="8"/>
      <c r="P7" s="8"/>
      <c r="Q7" s="9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>
        <f t="shared" si="1"/>
        <v>0</v>
      </c>
      <c r="BS7" s="8"/>
      <c r="BT7" s="8"/>
      <c r="BU7" s="8"/>
      <c r="BV7" s="8"/>
      <c r="BW7" s="8"/>
      <c r="BX7" s="10">
        <f t="shared" si="2"/>
        <v>0</v>
      </c>
      <c r="BY7" s="38">
        <f t="shared" si="3"/>
        <v>526106</v>
      </c>
      <c r="BZ7" s="8">
        <v>200000</v>
      </c>
      <c r="CA7" s="41"/>
      <c r="CB7" s="41"/>
      <c r="CC7" s="41"/>
      <c r="CD7" s="41"/>
    </row>
    <row r="8" spans="1:82" s="1" customFormat="1" ht="69.75" customHeight="1" x14ac:dyDescent="0.2">
      <c r="A8" s="1">
        <v>1298</v>
      </c>
      <c r="B8" s="11" t="s">
        <v>363</v>
      </c>
      <c r="C8" s="12" t="s">
        <v>364</v>
      </c>
      <c r="D8" s="3" t="s">
        <v>10</v>
      </c>
      <c r="E8" s="4" t="s">
        <v>190</v>
      </c>
      <c r="F8" s="5">
        <v>12764427</v>
      </c>
      <c r="G8" s="6">
        <f t="shared" si="0"/>
        <v>2552885.4000000004</v>
      </c>
      <c r="H8" s="5">
        <v>29453620</v>
      </c>
      <c r="I8" s="7" t="s">
        <v>365</v>
      </c>
      <c r="J8" s="7" t="s">
        <v>366</v>
      </c>
      <c r="K8" s="8"/>
      <c r="L8" s="8"/>
      <c r="M8" s="8"/>
      <c r="N8" s="8"/>
      <c r="O8" s="8"/>
      <c r="P8" s="8"/>
      <c r="Q8" s="9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>
        <f t="shared" si="1"/>
        <v>0</v>
      </c>
      <c r="BS8" s="8"/>
      <c r="BT8" s="8"/>
      <c r="BU8" s="8">
        <v>0</v>
      </c>
      <c r="BV8" s="8">
        <v>500000</v>
      </c>
      <c r="BW8" s="8">
        <v>300000</v>
      </c>
      <c r="BX8" s="10">
        <f t="shared" si="2"/>
        <v>800000</v>
      </c>
      <c r="BY8" s="38">
        <f t="shared" si="3"/>
        <v>1752885.4000000004</v>
      </c>
      <c r="BZ8" s="8">
        <v>300000</v>
      </c>
      <c r="CA8" s="41"/>
      <c r="CB8" s="41"/>
      <c r="CC8" s="41"/>
      <c r="CD8" s="41"/>
    </row>
    <row r="9" spans="1:82" s="1" customFormat="1" ht="69.75" customHeight="1" x14ac:dyDescent="0.2">
      <c r="A9" s="1">
        <v>1270</v>
      </c>
      <c r="B9" s="11" t="s">
        <v>232</v>
      </c>
      <c r="C9" s="12" t="s">
        <v>233</v>
      </c>
      <c r="D9" s="3" t="s">
        <v>120</v>
      </c>
      <c r="E9" s="4" t="s">
        <v>132</v>
      </c>
      <c r="F9" s="5">
        <v>28546674</v>
      </c>
      <c r="G9" s="6">
        <f t="shared" si="0"/>
        <v>5709334.8000000007</v>
      </c>
      <c r="H9" s="5">
        <v>54168602</v>
      </c>
      <c r="I9" s="7" t="s">
        <v>234</v>
      </c>
      <c r="J9" s="7" t="s">
        <v>235</v>
      </c>
      <c r="K9" s="8"/>
      <c r="L9" s="8"/>
      <c r="M9" s="8"/>
      <c r="N9" s="8"/>
      <c r="O9" s="8"/>
      <c r="P9" s="8"/>
      <c r="Q9" s="9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>
        <f t="shared" si="1"/>
        <v>0</v>
      </c>
      <c r="BS9" s="8">
        <v>400000</v>
      </c>
      <c r="BT9" s="8">
        <v>400000</v>
      </c>
      <c r="BU9" s="8">
        <v>200000</v>
      </c>
      <c r="BV9" s="8">
        <v>400000</v>
      </c>
      <c r="BW9" s="8">
        <v>300000</v>
      </c>
      <c r="BX9" s="10">
        <f t="shared" si="2"/>
        <v>1700000</v>
      </c>
      <c r="BY9" s="38">
        <f t="shared" si="3"/>
        <v>4009334.8000000007</v>
      </c>
      <c r="BZ9" s="8">
        <v>300000</v>
      </c>
      <c r="CA9" s="41"/>
      <c r="CB9" s="41"/>
      <c r="CC9" s="41"/>
      <c r="CD9" s="41"/>
    </row>
    <row r="10" spans="1:82" s="1" customFormat="1" ht="69.75" customHeight="1" x14ac:dyDescent="0.2">
      <c r="A10" s="1">
        <v>1284</v>
      </c>
      <c r="B10" s="11" t="s">
        <v>166</v>
      </c>
      <c r="C10" s="12" t="s">
        <v>167</v>
      </c>
      <c r="D10" s="3" t="s">
        <v>10</v>
      </c>
      <c r="E10" s="4" t="s">
        <v>75</v>
      </c>
      <c r="F10" s="5">
        <v>18307041</v>
      </c>
      <c r="G10" s="6">
        <f t="shared" si="0"/>
        <v>3661408.2</v>
      </c>
      <c r="H10" s="5">
        <v>35838631</v>
      </c>
      <c r="I10" s="7" t="s">
        <v>168</v>
      </c>
      <c r="J10" s="7" t="s">
        <v>169</v>
      </c>
      <c r="K10" s="8"/>
      <c r="L10" s="8"/>
      <c r="M10" s="8"/>
      <c r="N10" s="8"/>
      <c r="O10" s="8"/>
      <c r="P10" s="8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>
        <f t="shared" si="1"/>
        <v>0</v>
      </c>
      <c r="BS10" s="8"/>
      <c r="BT10" s="8">
        <v>500000</v>
      </c>
      <c r="BU10" s="8">
        <v>500000</v>
      </c>
      <c r="BV10" s="8">
        <v>400000</v>
      </c>
      <c r="BW10" s="8">
        <v>300000</v>
      </c>
      <c r="BX10" s="10">
        <f t="shared" si="2"/>
        <v>1700000</v>
      </c>
      <c r="BY10" s="38">
        <f t="shared" si="3"/>
        <v>1961408.2000000002</v>
      </c>
      <c r="BZ10" s="8">
        <v>300000</v>
      </c>
      <c r="CA10" s="41"/>
      <c r="CB10" s="41"/>
      <c r="CC10" s="41"/>
      <c r="CD10" s="41"/>
    </row>
    <row r="11" spans="1:82" s="1" customFormat="1" ht="69.75" customHeight="1" x14ac:dyDescent="0.2">
      <c r="A11" s="1">
        <v>1340</v>
      </c>
      <c r="B11" s="2" t="s">
        <v>105</v>
      </c>
      <c r="C11" s="2" t="s">
        <v>112</v>
      </c>
      <c r="D11" s="3" t="s">
        <v>10</v>
      </c>
      <c r="E11" s="4">
        <v>64</v>
      </c>
      <c r="F11" s="5">
        <v>1942013</v>
      </c>
      <c r="G11" s="6">
        <f t="shared" si="0"/>
        <v>388402.60000000003</v>
      </c>
      <c r="H11" s="5">
        <v>2295450</v>
      </c>
      <c r="I11" s="7" t="s">
        <v>107</v>
      </c>
      <c r="J11" s="7" t="s">
        <v>108</v>
      </c>
      <c r="K11" s="8"/>
      <c r="L11" s="8"/>
      <c r="M11" s="8"/>
      <c r="N11" s="8"/>
      <c r="O11" s="8"/>
      <c r="P11" s="8"/>
      <c r="Q11" s="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>
        <f t="shared" si="1"/>
        <v>0</v>
      </c>
      <c r="BS11" s="8"/>
      <c r="BT11" s="8"/>
      <c r="BU11" s="8"/>
      <c r="BV11" s="8"/>
      <c r="BW11" s="8">
        <v>50000</v>
      </c>
      <c r="BX11" s="10">
        <f t="shared" si="2"/>
        <v>50000</v>
      </c>
      <c r="BY11" s="38">
        <f t="shared" si="3"/>
        <v>338402.60000000003</v>
      </c>
      <c r="BZ11" s="8">
        <v>100000</v>
      </c>
      <c r="CA11" s="41"/>
      <c r="CB11" s="41"/>
      <c r="CC11" s="41"/>
      <c r="CD11" s="41"/>
    </row>
    <row r="12" spans="1:82" s="1" customFormat="1" ht="69.75" customHeight="1" x14ac:dyDescent="0.2">
      <c r="A12" s="1">
        <v>1341</v>
      </c>
      <c r="B12" s="2" t="s">
        <v>105</v>
      </c>
      <c r="C12" s="2" t="s">
        <v>111</v>
      </c>
      <c r="D12" s="3" t="s">
        <v>10</v>
      </c>
      <c r="E12" s="4">
        <v>64</v>
      </c>
      <c r="F12" s="5">
        <v>1843126</v>
      </c>
      <c r="G12" s="6">
        <f t="shared" si="0"/>
        <v>368625.2</v>
      </c>
      <c r="H12" s="5">
        <v>2200078</v>
      </c>
      <c r="I12" s="7" t="s">
        <v>107</v>
      </c>
      <c r="J12" s="7" t="s">
        <v>108</v>
      </c>
      <c r="K12" s="8"/>
      <c r="L12" s="8"/>
      <c r="M12" s="8"/>
      <c r="N12" s="8"/>
      <c r="O12" s="8"/>
      <c r="P12" s="8"/>
      <c r="Q12" s="9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>
        <f t="shared" si="1"/>
        <v>0</v>
      </c>
      <c r="BS12" s="8"/>
      <c r="BT12" s="8"/>
      <c r="BU12" s="8"/>
      <c r="BV12" s="8"/>
      <c r="BW12" s="8">
        <v>50000</v>
      </c>
      <c r="BX12" s="10">
        <f t="shared" si="2"/>
        <v>50000</v>
      </c>
      <c r="BY12" s="38">
        <f t="shared" si="3"/>
        <v>318625.2</v>
      </c>
      <c r="BZ12" s="8">
        <v>100000</v>
      </c>
      <c r="CA12" s="41"/>
      <c r="CB12" s="41"/>
      <c r="CC12" s="41"/>
      <c r="CD12" s="41"/>
    </row>
    <row r="13" spans="1:82" s="1" customFormat="1" ht="69.75" customHeight="1" x14ac:dyDescent="0.2">
      <c r="A13" s="1">
        <v>1342</v>
      </c>
      <c r="B13" s="2" t="s">
        <v>105</v>
      </c>
      <c r="C13" s="2" t="s">
        <v>106</v>
      </c>
      <c r="D13" s="3" t="s">
        <v>10</v>
      </c>
      <c r="E13" s="4">
        <v>64</v>
      </c>
      <c r="F13" s="5">
        <v>1837829</v>
      </c>
      <c r="G13" s="6">
        <f t="shared" si="0"/>
        <v>367565.80000000005</v>
      </c>
      <c r="H13" s="5">
        <v>2190951</v>
      </c>
      <c r="I13" s="7" t="s">
        <v>107</v>
      </c>
      <c r="J13" s="7" t="s">
        <v>108</v>
      </c>
      <c r="K13" s="8"/>
      <c r="L13" s="8"/>
      <c r="M13" s="8"/>
      <c r="N13" s="8"/>
      <c r="O13" s="8"/>
      <c r="P13" s="8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>
        <f t="shared" si="1"/>
        <v>0</v>
      </c>
      <c r="BS13" s="8"/>
      <c r="BT13" s="8"/>
      <c r="BU13" s="8"/>
      <c r="BV13" s="8"/>
      <c r="BW13" s="8">
        <v>50000</v>
      </c>
      <c r="BX13" s="10">
        <f t="shared" si="2"/>
        <v>50000</v>
      </c>
      <c r="BY13" s="38">
        <f t="shared" si="3"/>
        <v>317565.80000000005</v>
      </c>
      <c r="BZ13" s="8">
        <v>100000</v>
      </c>
      <c r="CA13" s="41"/>
      <c r="CB13" s="41"/>
      <c r="CC13" s="41"/>
      <c r="CD13" s="41"/>
    </row>
    <row r="14" spans="1:82" s="1" customFormat="1" ht="69.75" customHeight="1" x14ac:dyDescent="0.2">
      <c r="A14" s="1">
        <v>1343</v>
      </c>
      <c r="B14" s="2" t="s">
        <v>105</v>
      </c>
      <c r="C14" s="2" t="s">
        <v>113</v>
      </c>
      <c r="D14" s="3" t="s">
        <v>10</v>
      </c>
      <c r="E14" s="4">
        <v>64</v>
      </c>
      <c r="F14" s="5">
        <v>1822935</v>
      </c>
      <c r="G14" s="6">
        <f t="shared" si="0"/>
        <v>364587</v>
      </c>
      <c r="H14" s="5">
        <v>2179753</v>
      </c>
      <c r="I14" s="7" t="s">
        <v>107</v>
      </c>
      <c r="J14" s="7" t="s">
        <v>108</v>
      </c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>
        <f t="shared" si="1"/>
        <v>0</v>
      </c>
      <c r="BS14" s="8"/>
      <c r="BT14" s="8"/>
      <c r="BU14" s="8"/>
      <c r="BV14" s="8"/>
      <c r="BW14" s="8">
        <v>50000</v>
      </c>
      <c r="BX14" s="10">
        <f t="shared" si="2"/>
        <v>50000</v>
      </c>
      <c r="BY14" s="38">
        <f t="shared" si="3"/>
        <v>314587</v>
      </c>
      <c r="BZ14" s="8">
        <v>100000</v>
      </c>
      <c r="CA14" s="41"/>
      <c r="CB14" s="41"/>
      <c r="CC14" s="41"/>
      <c r="CD14" s="41"/>
    </row>
    <row r="15" spans="1:82" s="1" customFormat="1" ht="69.75" customHeight="1" x14ac:dyDescent="0.2">
      <c r="A15" s="1">
        <v>1344</v>
      </c>
      <c r="B15" s="14" t="s">
        <v>105</v>
      </c>
      <c r="C15" s="14" t="s">
        <v>109</v>
      </c>
      <c r="D15" s="3" t="s">
        <v>10</v>
      </c>
      <c r="E15" s="4">
        <v>64</v>
      </c>
      <c r="F15" s="5">
        <v>9493144</v>
      </c>
      <c r="G15" s="6">
        <f t="shared" si="0"/>
        <v>1898628.8</v>
      </c>
      <c r="H15" s="5">
        <v>11393907</v>
      </c>
      <c r="I15" s="7" t="s">
        <v>107</v>
      </c>
      <c r="J15" s="7" t="s">
        <v>108</v>
      </c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>
        <f t="shared" si="1"/>
        <v>0</v>
      </c>
      <c r="BS15" s="8"/>
      <c r="BT15" s="8"/>
      <c r="BU15" s="8"/>
      <c r="BV15" s="8"/>
      <c r="BW15" s="8">
        <v>100000</v>
      </c>
      <c r="BX15" s="10">
        <f t="shared" si="2"/>
        <v>100000</v>
      </c>
      <c r="BY15" s="38">
        <f t="shared" si="3"/>
        <v>1798628.8</v>
      </c>
      <c r="BZ15" s="8">
        <v>200000</v>
      </c>
      <c r="CA15" s="41"/>
      <c r="CB15" s="41"/>
      <c r="CC15" s="41"/>
      <c r="CD15" s="41"/>
    </row>
    <row r="16" spans="1:82" s="1" customFormat="1" ht="69.75" customHeight="1" x14ac:dyDescent="0.2">
      <c r="A16" s="1">
        <v>1345</v>
      </c>
      <c r="B16" s="2" t="s">
        <v>105</v>
      </c>
      <c r="C16" s="2" t="s">
        <v>110</v>
      </c>
      <c r="D16" s="3" t="s">
        <v>10</v>
      </c>
      <c r="E16" s="4">
        <v>64</v>
      </c>
      <c r="F16" s="5">
        <v>2133932</v>
      </c>
      <c r="G16" s="6">
        <f t="shared" si="0"/>
        <v>426786.4</v>
      </c>
      <c r="H16" s="5">
        <v>2502776</v>
      </c>
      <c r="I16" s="7" t="s">
        <v>107</v>
      </c>
      <c r="J16" s="7" t="s">
        <v>108</v>
      </c>
      <c r="K16" s="8"/>
      <c r="L16" s="8"/>
      <c r="M16" s="8"/>
      <c r="N16" s="8"/>
      <c r="O16" s="8"/>
      <c r="P16" s="8"/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>
        <f t="shared" si="1"/>
        <v>0</v>
      </c>
      <c r="BS16" s="8"/>
      <c r="BT16" s="8"/>
      <c r="BU16" s="8"/>
      <c r="BV16" s="8"/>
      <c r="BW16" s="8">
        <v>100000</v>
      </c>
      <c r="BX16" s="10">
        <f t="shared" si="2"/>
        <v>100000</v>
      </c>
      <c r="BY16" s="38">
        <f t="shared" si="3"/>
        <v>326786.40000000002</v>
      </c>
      <c r="BZ16" s="8">
        <v>100000</v>
      </c>
      <c r="CA16" s="41"/>
      <c r="CB16" s="41"/>
      <c r="CC16" s="41"/>
      <c r="CD16" s="41"/>
    </row>
    <row r="17" spans="1:82" s="1" customFormat="1" ht="69.75" customHeight="1" x14ac:dyDescent="0.2">
      <c r="A17" s="1">
        <v>1346</v>
      </c>
      <c r="B17" s="2" t="s">
        <v>11</v>
      </c>
      <c r="C17" s="2" t="s">
        <v>88</v>
      </c>
      <c r="D17" s="3" t="s">
        <v>10</v>
      </c>
      <c r="E17" s="4">
        <v>64</v>
      </c>
      <c r="F17" s="5">
        <v>39156764</v>
      </c>
      <c r="G17" s="6">
        <f t="shared" si="0"/>
        <v>7831352.8000000007</v>
      </c>
      <c r="H17" s="5">
        <v>52243967</v>
      </c>
      <c r="I17" s="7" t="s">
        <v>89</v>
      </c>
      <c r="J17" s="7" t="s">
        <v>90</v>
      </c>
      <c r="K17" s="8"/>
      <c r="L17" s="8"/>
      <c r="M17" s="8"/>
      <c r="N17" s="8"/>
      <c r="O17" s="8"/>
      <c r="P17" s="8"/>
      <c r="Q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>
        <f t="shared" si="1"/>
        <v>0</v>
      </c>
      <c r="BS17" s="8"/>
      <c r="BT17" s="8"/>
      <c r="BU17" s="8"/>
      <c r="BV17" s="8"/>
      <c r="BW17" s="8"/>
      <c r="BX17" s="10">
        <f t="shared" si="2"/>
        <v>0</v>
      </c>
      <c r="BY17" s="38">
        <f t="shared" si="3"/>
        <v>7831352.8000000007</v>
      </c>
      <c r="BZ17" s="8">
        <v>400000</v>
      </c>
      <c r="CA17" s="41"/>
      <c r="CB17" s="41"/>
      <c r="CC17" s="41"/>
      <c r="CD17" s="41"/>
    </row>
    <row r="18" spans="1:82" s="1" customFormat="1" ht="69.75" customHeight="1" x14ac:dyDescent="0.2">
      <c r="A18" s="1">
        <v>1293</v>
      </c>
      <c r="B18" s="11" t="s">
        <v>11</v>
      </c>
      <c r="C18" s="12" t="s">
        <v>270</v>
      </c>
      <c r="D18" s="3" t="s">
        <v>259</v>
      </c>
      <c r="E18" s="4">
        <v>64</v>
      </c>
      <c r="F18" s="5">
        <v>24264915</v>
      </c>
      <c r="G18" s="6">
        <f t="shared" si="0"/>
        <v>4852983</v>
      </c>
      <c r="H18" s="5">
        <v>33832458</v>
      </c>
      <c r="I18" s="7" t="s">
        <v>268</v>
      </c>
      <c r="J18" s="7" t="s">
        <v>269</v>
      </c>
      <c r="K18" s="8"/>
      <c r="L18" s="8"/>
      <c r="M18" s="8"/>
      <c r="N18" s="8"/>
      <c r="O18" s="8"/>
      <c r="P18" s="8"/>
      <c r="Q18" s="9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>
        <f t="shared" si="1"/>
        <v>0</v>
      </c>
      <c r="BS18" s="8"/>
      <c r="BT18" s="8"/>
      <c r="BU18" s="8"/>
      <c r="BV18" s="8"/>
      <c r="BW18" s="8">
        <v>400000</v>
      </c>
      <c r="BX18" s="10">
        <f t="shared" si="2"/>
        <v>400000</v>
      </c>
      <c r="BY18" s="38">
        <f t="shared" si="3"/>
        <v>4452983</v>
      </c>
      <c r="BZ18" s="8">
        <v>400000</v>
      </c>
      <c r="CA18" s="41"/>
      <c r="CB18" s="41"/>
      <c r="CC18" s="41"/>
      <c r="CD18" s="41"/>
    </row>
    <row r="19" spans="1:82" s="1" customFormat="1" ht="69.75" customHeight="1" x14ac:dyDescent="0.2">
      <c r="A19" s="1">
        <v>1360</v>
      </c>
      <c r="B19" s="14" t="s">
        <v>11</v>
      </c>
      <c r="C19" s="14" t="s">
        <v>12</v>
      </c>
      <c r="D19" s="3" t="s">
        <v>2</v>
      </c>
      <c r="E19" s="4"/>
      <c r="F19" s="5">
        <v>7101819</v>
      </c>
      <c r="G19" s="6">
        <f t="shared" si="0"/>
        <v>1420363.8</v>
      </c>
      <c r="H19" s="5">
        <v>14631813</v>
      </c>
      <c r="I19" s="7" t="s">
        <v>13</v>
      </c>
      <c r="J19" s="7" t="s">
        <v>14</v>
      </c>
      <c r="K19" s="8"/>
      <c r="L19" s="8"/>
      <c r="M19" s="8"/>
      <c r="N19" s="8"/>
      <c r="O19" s="8"/>
      <c r="P19" s="8"/>
      <c r="Q19" s="9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>
        <f t="shared" si="1"/>
        <v>0</v>
      </c>
      <c r="BS19" s="8"/>
      <c r="BT19" s="8"/>
      <c r="BU19" s="8"/>
      <c r="BV19" s="8"/>
      <c r="BW19" s="8"/>
      <c r="BX19" s="10">
        <f t="shared" si="2"/>
        <v>0</v>
      </c>
      <c r="BY19" s="38">
        <f t="shared" si="3"/>
        <v>1420363.8</v>
      </c>
      <c r="BZ19" s="8">
        <v>100000</v>
      </c>
      <c r="CA19" s="41"/>
      <c r="CB19" s="41"/>
      <c r="CC19" s="41"/>
      <c r="CD19" s="41"/>
    </row>
    <row r="20" spans="1:82" s="1" customFormat="1" ht="99" customHeight="1" x14ac:dyDescent="0.2">
      <c r="A20" s="1">
        <v>1347</v>
      </c>
      <c r="B20" s="2" t="s">
        <v>11</v>
      </c>
      <c r="C20" s="2" t="s">
        <v>262</v>
      </c>
      <c r="D20" s="3" t="s">
        <v>2</v>
      </c>
      <c r="E20" s="4">
        <v>64</v>
      </c>
      <c r="F20" s="5">
        <v>28380108</v>
      </c>
      <c r="G20" s="6">
        <f t="shared" si="0"/>
        <v>5676021.6000000006</v>
      </c>
      <c r="H20" s="5">
        <v>29310092</v>
      </c>
      <c r="I20" s="7" t="s">
        <v>116</v>
      </c>
      <c r="J20" s="7" t="s">
        <v>263</v>
      </c>
      <c r="K20" s="8"/>
      <c r="L20" s="8"/>
      <c r="M20" s="8"/>
      <c r="N20" s="8"/>
      <c r="O20" s="8"/>
      <c r="P20" s="8"/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>
        <f t="shared" si="1"/>
        <v>0</v>
      </c>
      <c r="BS20" s="8"/>
      <c r="BT20" s="8"/>
      <c r="BU20" s="8"/>
      <c r="BV20" s="8"/>
      <c r="BW20" s="8">
        <v>400000</v>
      </c>
      <c r="BX20" s="10">
        <f t="shared" si="2"/>
        <v>400000</v>
      </c>
      <c r="BY20" s="38">
        <f t="shared" si="3"/>
        <v>5276021.6000000006</v>
      </c>
      <c r="BZ20" s="8">
        <v>400000</v>
      </c>
      <c r="CA20" s="41"/>
      <c r="CB20" s="41"/>
      <c r="CC20" s="41"/>
      <c r="CD20" s="41"/>
    </row>
    <row r="21" spans="1:82" s="1" customFormat="1" ht="69.75" customHeight="1" x14ac:dyDescent="0.2">
      <c r="A21" s="1">
        <v>1310</v>
      </c>
      <c r="B21" s="1" t="s">
        <v>11</v>
      </c>
      <c r="C21" s="2" t="s">
        <v>271</v>
      </c>
      <c r="D21" s="3" t="s">
        <v>272</v>
      </c>
      <c r="E21" s="4">
        <v>64</v>
      </c>
      <c r="F21" s="5">
        <v>1305086</v>
      </c>
      <c r="G21" s="6">
        <f t="shared" si="0"/>
        <v>261017.2</v>
      </c>
      <c r="H21" s="5">
        <v>1342976</v>
      </c>
      <c r="I21" s="7" t="s">
        <v>273</v>
      </c>
      <c r="J21" s="7" t="s">
        <v>274</v>
      </c>
      <c r="K21" s="8"/>
      <c r="L21" s="8"/>
      <c r="M21" s="8"/>
      <c r="N21" s="8"/>
      <c r="O21" s="8"/>
      <c r="P21" s="8"/>
      <c r="Q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>
        <f t="shared" si="1"/>
        <v>0</v>
      </c>
      <c r="BS21" s="8"/>
      <c r="BT21" s="8"/>
      <c r="BU21" s="8"/>
      <c r="BV21" s="8"/>
      <c r="BW21" s="8">
        <v>100000</v>
      </c>
      <c r="BX21" s="10">
        <f t="shared" si="2"/>
        <v>100000</v>
      </c>
      <c r="BY21" s="38">
        <f t="shared" si="3"/>
        <v>161017.20000000001</v>
      </c>
      <c r="BZ21" s="8">
        <v>100000</v>
      </c>
      <c r="CA21" s="41"/>
      <c r="CB21" s="41"/>
      <c r="CC21" s="41"/>
      <c r="CD21" s="41"/>
    </row>
    <row r="22" spans="1:82" s="1" customFormat="1" ht="69.75" customHeight="1" x14ac:dyDescent="0.2">
      <c r="A22" s="1">
        <v>1294</v>
      </c>
      <c r="B22" s="15" t="s">
        <v>11</v>
      </c>
      <c r="C22" s="16" t="s">
        <v>267</v>
      </c>
      <c r="D22" s="3" t="s">
        <v>259</v>
      </c>
      <c r="E22" s="4">
        <v>64</v>
      </c>
      <c r="F22" s="5">
        <v>16120936</v>
      </c>
      <c r="G22" s="6">
        <f t="shared" si="0"/>
        <v>3224187.2</v>
      </c>
      <c r="H22" s="5">
        <v>21651173</v>
      </c>
      <c r="I22" s="7" t="s">
        <v>268</v>
      </c>
      <c r="J22" s="7" t="s">
        <v>269</v>
      </c>
      <c r="K22" s="8"/>
      <c r="L22" s="8"/>
      <c r="M22" s="8"/>
      <c r="N22" s="8"/>
      <c r="O22" s="8"/>
      <c r="P22" s="8"/>
      <c r="Q22" s="9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>
        <f t="shared" si="1"/>
        <v>0</v>
      </c>
      <c r="BS22" s="8"/>
      <c r="BT22" s="8"/>
      <c r="BU22" s="8"/>
      <c r="BV22" s="8"/>
      <c r="BW22" s="8">
        <v>200000</v>
      </c>
      <c r="BX22" s="10">
        <f t="shared" si="2"/>
        <v>200000</v>
      </c>
      <c r="BY22" s="38">
        <f t="shared" si="3"/>
        <v>3024187.2</v>
      </c>
      <c r="BZ22" s="8">
        <v>200000</v>
      </c>
      <c r="CA22" s="41"/>
      <c r="CB22" s="41"/>
      <c r="CC22" s="41"/>
      <c r="CD22" s="41"/>
    </row>
    <row r="23" spans="1:82" s="1" customFormat="1" ht="69.75" customHeight="1" x14ac:dyDescent="0.2">
      <c r="A23" s="1">
        <v>1357</v>
      </c>
      <c r="B23" s="2" t="s">
        <v>11</v>
      </c>
      <c r="C23" s="2" t="s">
        <v>15</v>
      </c>
      <c r="D23" s="3" t="s">
        <v>10</v>
      </c>
      <c r="E23" s="4"/>
      <c r="F23" s="5">
        <v>19277044</v>
      </c>
      <c r="G23" s="6">
        <f t="shared" si="0"/>
        <v>3855408.8000000003</v>
      </c>
      <c r="H23" s="5">
        <v>26879265</v>
      </c>
      <c r="I23" s="7" t="s">
        <v>16</v>
      </c>
      <c r="J23" s="7" t="s">
        <v>17</v>
      </c>
      <c r="K23" s="8"/>
      <c r="L23" s="8"/>
      <c r="M23" s="8"/>
      <c r="N23" s="8"/>
      <c r="O23" s="8"/>
      <c r="P23" s="8"/>
      <c r="Q23" s="9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>
        <f t="shared" si="1"/>
        <v>0</v>
      </c>
      <c r="BS23" s="8"/>
      <c r="BT23" s="8"/>
      <c r="BU23" s="8"/>
      <c r="BV23" s="8"/>
      <c r="BW23" s="8"/>
      <c r="BX23" s="10">
        <f t="shared" si="2"/>
        <v>0</v>
      </c>
      <c r="BY23" s="38">
        <f t="shared" si="3"/>
        <v>3855408.8000000003</v>
      </c>
      <c r="BZ23" s="8">
        <v>200000</v>
      </c>
      <c r="CA23" s="41"/>
      <c r="CB23" s="41"/>
      <c r="CC23" s="41"/>
      <c r="CD23" s="41"/>
    </row>
    <row r="24" spans="1:82" s="1" customFormat="1" ht="69.75" customHeight="1" x14ac:dyDescent="0.2">
      <c r="A24" s="1">
        <v>1271</v>
      </c>
      <c r="B24" s="11" t="s">
        <v>11</v>
      </c>
      <c r="C24" s="12" t="s">
        <v>258</v>
      </c>
      <c r="D24" s="3" t="s">
        <v>259</v>
      </c>
      <c r="E24" s="4" t="s">
        <v>132</v>
      </c>
      <c r="F24" s="5">
        <v>50829569</v>
      </c>
      <c r="G24" s="6">
        <f t="shared" si="0"/>
        <v>10165913.800000001</v>
      </c>
      <c r="H24" s="5">
        <v>67042576</v>
      </c>
      <c r="I24" s="7" t="s">
        <v>260</v>
      </c>
      <c r="J24" s="7" t="s">
        <v>261</v>
      </c>
      <c r="K24" s="8"/>
      <c r="L24" s="8"/>
      <c r="M24" s="8"/>
      <c r="N24" s="8"/>
      <c r="O24" s="8"/>
      <c r="P24" s="8"/>
      <c r="Q24" s="9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>
        <f t="shared" si="1"/>
        <v>0</v>
      </c>
      <c r="BS24" s="8">
        <v>300000</v>
      </c>
      <c r="BT24" s="8">
        <v>300000</v>
      </c>
      <c r="BU24" s="8">
        <v>300000</v>
      </c>
      <c r="BV24" s="8">
        <v>300000</v>
      </c>
      <c r="BW24" s="8">
        <v>300000</v>
      </c>
      <c r="BX24" s="10">
        <f t="shared" si="2"/>
        <v>1500000</v>
      </c>
      <c r="BY24" s="38">
        <f t="shared" si="3"/>
        <v>8665913.8000000007</v>
      </c>
      <c r="BZ24" s="8">
        <v>300000</v>
      </c>
      <c r="CA24" s="41"/>
      <c r="CB24" s="41"/>
      <c r="CC24" s="41"/>
      <c r="CD24" s="41"/>
    </row>
    <row r="25" spans="1:82" s="1" customFormat="1" ht="69.75" customHeight="1" x14ac:dyDescent="0.2">
      <c r="A25" s="1">
        <v>1348</v>
      </c>
      <c r="B25" s="2" t="s">
        <v>11</v>
      </c>
      <c r="C25" s="2" t="s">
        <v>114</v>
      </c>
      <c r="D25" s="3" t="s">
        <v>115</v>
      </c>
      <c r="E25" s="4">
        <v>64</v>
      </c>
      <c r="F25" s="5">
        <v>28545591</v>
      </c>
      <c r="G25" s="6">
        <f t="shared" si="0"/>
        <v>5709118.2000000002</v>
      </c>
      <c r="H25" s="5">
        <v>29314218</v>
      </c>
      <c r="I25" s="7" t="s">
        <v>116</v>
      </c>
      <c r="J25" s="7" t="s">
        <v>117</v>
      </c>
      <c r="K25" s="8"/>
      <c r="L25" s="8"/>
      <c r="M25" s="8"/>
      <c r="N25" s="8"/>
      <c r="O25" s="8"/>
      <c r="P25" s="8"/>
      <c r="Q25" s="9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>
        <f t="shared" si="1"/>
        <v>0</v>
      </c>
      <c r="BS25" s="8"/>
      <c r="BT25" s="8"/>
      <c r="BU25" s="8"/>
      <c r="BV25" s="8"/>
      <c r="BW25" s="8">
        <v>400000</v>
      </c>
      <c r="BX25" s="10">
        <f t="shared" si="2"/>
        <v>400000</v>
      </c>
      <c r="BY25" s="38">
        <f t="shared" si="3"/>
        <v>5309118.2</v>
      </c>
      <c r="BZ25" s="8">
        <v>400000</v>
      </c>
      <c r="CA25" s="41"/>
      <c r="CB25" s="41"/>
      <c r="CC25" s="41"/>
      <c r="CD25" s="41"/>
    </row>
    <row r="26" spans="1:82" s="1" customFormat="1" ht="91.5" customHeight="1" x14ac:dyDescent="0.2">
      <c r="A26" s="13">
        <v>1022</v>
      </c>
      <c r="B26" s="11" t="s">
        <v>118</v>
      </c>
      <c r="C26" s="12" t="s">
        <v>387</v>
      </c>
      <c r="D26" s="3" t="s">
        <v>257</v>
      </c>
      <c r="E26" s="4" t="s">
        <v>301</v>
      </c>
      <c r="F26" s="5">
        <v>68599838</v>
      </c>
      <c r="G26" s="6">
        <f t="shared" si="0"/>
        <v>13719967.600000001</v>
      </c>
      <c r="H26" s="5">
        <v>72486893</v>
      </c>
      <c r="I26" s="7" t="s">
        <v>388</v>
      </c>
      <c r="J26" s="7" t="s">
        <v>389</v>
      </c>
      <c r="K26" s="8"/>
      <c r="L26" s="8"/>
      <c r="M26" s="8"/>
      <c r="N26" s="8"/>
      <c r="O26" s="8"/>
      <c r="P26" s="8"/>
      <c r="Q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>
        <v>0</v>
      </c>
      <c r="BH26" s="8">
        <v>0</v>
      </c>
      <c r="BI26" s="8">
        <v>500000</v>
      </c>
      <c r="BJ26" s="8">
        <v>500000</v>
      </c>
      <c r="BK26" s="8">
        <v>300000</v>
      </c>
      <c r="BL26" s="8">
        <v>400000</v>
      </c>
      <c r="BM26" s="8">
        <v>400000</v>
      </c>
      <c r="BN26" s="8">
        <v>400000</v>
      </c>
      <c r="BO26" s="8">
        <v>400000</v>
      </c>
      <c r="BP26" s="8">
        <v>400000</v>
      </c>
      <c r="BQ26" s="8">
        <v>400000</v>
      </c>
      <c r="BR26" s="8">
        <f t="shared" si="1"/>
        <v>3700000</v>
      </c>
      <c r="BS26" s="8">
        <v>400000</v>
      </c>
      <c r="BT26" s="8">
        <v>400000</v>
      </c>
      <c r="BU26" s="8">
        <v>200000</v>
      </c>
      <c r="BV26" s="8">
        <v>400000</v>
      </c>
      <c r="BW26" s="8">
        <v>400000</v>
      </c>
      <c r="BX26" s="10">
        <f t="shared" si="2"/>
        <v>5500000</v>
      </c>
      <c r="BY26" s="38">
        <f t="shared" si="3"/>
        <v>8219967.6000000015</v>
      </c>
      <c r="BZ26" s="8">
        <v>400000</v>
      </c>
      <c r="CA26" s="41"/>
      <c r="CB26" s="41"/>
      <c r="CC26" s="41"/>
      <c r="CD26" s="41"/>
    </row>
    <row r="27" spans="1:82" s="1" customFormat="1" ht="132.75" customHeight="1" x14ac:dyDescent="0.2">
      <c r="A27" s="13">
        <v>752</v>
      </c>
      <c r="B27" s="16" t="s">
        <v>118</v>
      </c>
      <c r="C27" s="19" t="s">
        <v>119</v>
      </c>
      <c r="D27" s="3" t="s">
        <v>120</v>
      </c>
      <c r="E27" s="4" t="s">
        <v>121</v>
      </c>
      <c r="F27" s="6">
        <v>21651250</v>
      </c>
      <c r="G27" s="6">
        <f>0.2*F27</f>
        <v>4330250</v>
      </c>
      <c r="H27" s="5">
        <v>43228804</v>
      </c>
      <c r="I27" s="7" t="s">
        <v>122</v>
      </c>
      <c r="J27" s="7" t="s">
        <v>123</v>
      </c>
      <c r="K27" s="8"/>
      <c r="L27" s="8"/>
      <c r="M27" s="8"/>
      <c r="N27" s="8"/>
      <c r="O27" s="8"/>
      <c r="P27" s="8"/>
      <c r="Q27" s="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>
        <v>0</v>
      </c>
      <c r="AX27" s="8"/>
      <c r="AY27" s="8">
        <v>0</v>
      </c>
      <c r="AZ27" s="8">
        <v>0</v>
      </c>
      <c r="BA27" s="8"/>
      <c r="BB27" s="8">
        <v>300000</v>
      </c>
      <c r="BC27" s="8">
        <v>200000</v>
      </c>
      <c r="BD27" s="8">
        <v>200000</v>
      </c>
      <c r="BE27" s="8">
        <v>200000</v>
      </c>
      <c r="BF27" s="8">
        <v>200000</v>
      </c>
      <c r="BG27" s="8">
        <v>200000</v>
      </c>
      <c r="BH27" s="8">
        <v>200000</v>
      </c>
      <c r="BI27" s="8">
        <v>200000</v>
      </c>
      <c r="BJ27" s="8">
        <v>200000</v>
      </c>
      <c r="BK27" s="8">
        <v>200000</v>
      </c>
      <c r="BL27" s="8">
        <v>100000</v>
      </c>
      <c r="BM27" s="8">
        <v>200000</v>
      </c>
      <c r="BN27" s="8">
        <v>100000</v>
      </c>
      <c r="BO27" s="8">
        <v>200000</v>
      </c>
      <c r="BP27" s="8">
        <v>100000</v>
      </c>
      <c r="BQ27" s="8">
        <v>100000</v>
      </c>
      <c r="BR27" s="8">
        <f t="shared" si="1"/>
        <v>2900000</v>
      </c>
      <c r="BS27" s="8">
        <v>100000</v>
      </c>
      <c r="BT27" s="8">
        <v>100000</v>
      </c>
      <c r="BU27" s="8">
        <v>200000</v>
      </c>
      <c r="BV27" s="8">
        <v>200000</v>
      </c>
      <c r="BW27" s="8">
        <v>200000</v>
      </c>
      <c r="BX27" s="10">
        <f t="shared" si="2"/>
        <v>3700000</v>
      </c>
      <c r="BY27" s="38">
        <f t="shared" si="3"/>
        <v>630250</v>
      </c>
      <c r="BZ27" s="8">
        <v>200000</v>
      </c>
      <c r="CA27" s="41"/>
      <c r="CB27" s="41"/>
      <c r="CC27" s="41"/>
      <c r="CD27" s="41"/>
    </row>
    <row r="28" spans="1:82" s="1" customFormat="1" ht="69.75" customHeight="1" x14ac:dyDescent="0.2">
      <c r="A28" s="1">
        <v>1301</v>
      </c>
      <c r="B28" s="11" t="s">
        <v>211</v>
      </c>
      <c r="C28" s="12" t="s">
        <v>212</v>
      </c>
      <c r="D28" s="3" t="s">
        <v>213</v>
      </c>
      <c r="E28" s="4" t="s">
        <v>190</v>
      </c>
      <c r="F28" s="5">
        <v>20068273</v>
      </c>
      <c r="G28" s="6">
        <f t="shared" ref="G28:G45" si="4">F28*0.2</f>
        <v>4013654.6</v>
      </c>
      <c r="H28" s="5">
        <v>23433372</v>
      </c>
      <c r="I28" s="7" t="s">
        <v>214</v>
      </c>
      <c r="J28" s="7" t="s">
        <v>215</v>
      </c>
      <c r="K28" s="8"/>
      <c r="L28" s="8"/>
      <c r="M28" s="8"/>
      <c r="N28" s="8"/>
      <c r="O28" s="8"/>
      <c r="P28" s="8"/>
      <c r="Q28" s="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>
        <f t="shared" si="1"/>
        <v>0</v>
      </c>
      <c r="BS28" s="8"/>
      <c r="BT28" s="8"/>
      <c r="BU28" s="8">
        <v>0</v>
      </c>
      <c r="BV28" s="8">
        <v>400000</v>
      </c>
      <c r="BW28" s="8">
        <v>400000</v>
      </c>
      <c r="BX28" s="10">
        <f t="shared" si="2"/>
        <v>800000</v>
      </c>
      <c r="BY28" s="38">
        <f t="shared" si="3"/>
        <v>3213654.6</v>
      </c>
      <c r="BZ28" s="8">
        <v>300000</v>
      </c>
      <c r="CA28" s="41"/>
      <c r="CB28" s="41"/>
      <c r="CC28" s="41"/>
      <c r="CD28" s="41"/>
    </row>
    <row r="29" spans="1:82" s="1" customFormat="1" ht="69.75" customHeight="1" x14ac:dyDescent="0.2">
      <c r="A29" s="1">
        <v>1317</v>
      </c>
      <c r="B29" s="1" t="s">
        <v>211</v>
      </c>
      <c r="C29" s="2" t="s">
        <v>306</v>
      </c>
      <c r="D29" s="3" t="s">
        <v>307</v>
      </c>
      <c r="E29" s="4" t="s">
        <v>145</v>
      </c>
      <c r="F29" s="5">
        <v>20992637</v>
      </c>
      <c r="G29" s="6">
        <f t="shared" si="4"/>
        <v>4198527.4000000004</v>
      </c>
      <c r="H29" s="5">
        <v>21769637</v>
      </c>
      <c r="I29" s="7" t="s">
        <v>308</v>
      </c>
      <c r="J29" s="7" t="s">
        <v>309</v>
      </c>
      <c r="K29" s="8"/>
      <c r="L29" s="8"/>
      <c r="M29" s="8"/>
      <c r="N29" s="8"/>
      <c r="O29" s="8"/>
      <c r="P29" s="8"/>
      <c r="Q29" s="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>
        <f t="shared" ref="BR29:BR51" si="5">SUM(K29:BQ29)</f>
        <v>0</v>
      </c>
      <c r="BS29" s="8"/>
      <c r="BT29" s="8"/>
      <c r="BU29" s="8"/>
      <c r="BV29" s="8">
        <v>0</v>
      </c>
      <c r="BW29" s="8">
        <v>400000</v>
      </c>
      <c r="BX29" s="10">
        <f t="shared" ref="BX29:BX51" si="6">SUM(BR29:BW29)</f>
        <v>400000</v>
      </c>
      <c r="BY29" s="38">
        <f t="shared" ref="BY29:BY51" si="7">SUM(G29-BX29)</f>
        <v>3798527.4000000004</v>
      </c>
      <c r="BZ29" s="8">
        <v>400000</v>
      </c>
      <c r="CA29" s="41"/>
      <c r="CB29" s="41"/>
      <c r="CC29" s="41"/>
      <c r="CD29" s="41"/>
    </row>
    <row r="30" spans="1:82" s="1" customFormat="1" ht="93" customHeight="1" x14ac:dyDescent="0.2">
      <c r="A30" s="13">
        <v>965</v>
      </c>
      <c r="B30" s="11" t="s">
        <v>211</v>
      </c>
      <c r="C30" s="12" t="s">
        <v>414</v>
      </c>
      <c r="D30" s="3" t="s">
        <v>53</v>
      </c>
      <c r="E30" s="4" t="s">
        <v>415</v>
      </c>
      <c r="F30" s="5">
        <v>6305212</v>
      </c>
      <c r="G30" s="6">
        <f t="shared" si="4"/>
        <v>1261042.4000000001</v>
      </c>
      <c r="H30" s="5">
        <v>9178597</v>
      </c>
      <c r="I30" s="7" t="s">
        <v>412</v>
      </c>
      <c r="J30" s="7" t="s">
        <v>413</v>
      </c>
      <c r="K30" s="8"/>
      <c r="L30" s="8"/>
      <c r="M30" s="8"/>
      <c r="N30" s="8"/>
      <c r="O30" s="8"/>
      <c r="P30" s="8"/>
      <c r="Q30" s="9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>
        <v>0</v>
      </c>
      <c r="BE30" s="8">
        <v>50000</v>
      </c>
      <c r="BF30" s="8">
        <v>50000</v>
      </c>
      <c r="BG30" s="8">
        <v>50000</v>
      </c>
      <c r="BH30" s="8">
        <v>50000</v>
      </c>
      <c r="BI30" s="8">
        <v>50000</v>
      </c>
      <c r="BJ30" s="8">
        <v>50000</v>
      </c>
      <c r="BK30" s="8">
        <v>20000</v>
      </c>
      <c r="BL30" s="8">
        <v>20000</v>
      </c>
      <c r="BM30" s="8">
        <v>50000</v>
      </c>
      <c r="BN30" s="8">
        <v>20000</v>
      </c>
      <c r="BO30" s="8">
        <v>20000</v>
      </c>
      <c r="BP30" s="8">
        <v>0</v>
      </c>
      <c r="BQ30" s="8">
        <v>0</v>
      </c>
      <c r="BR30" s="8">
        <f t="shared" si="5"/>
        <v>430000</v>
      </c>
      <c r="BS30" s="8">
        <v>0</v>
      </c>
      <c r="BT30" s="8"/>
      <c r="BU30" s="8">
        <v>100000</v>
      </c>
      <c r="BV30" s="8">
        <v>400000</v>
      </c>
      <c r="BW30" s="8">
        <v>100000</v>
      </c>
      <c r="BX30" s="10">
        <f t="shared" si="6"/>
        <v>1030000</v>
      </c>
      <c r="BY30" s="38">
        <f t="shared" si="7"/>
        <v>231042.40000000014</v>
      </c>
      <c r="BZ30" s="8">
        <v>100000</v>
      </c>
      <c r="CA30" s="41"/>
      <c r="CB30" s="41"/>
      <c r="CC30" s="41"/>
      <c r="CD30" s="41"/>
    </row>
    <row r="31" spans="1:82" s="1" customFormat="1" ht="69.75" customHeight="1" x14ac:dyDescent="0.2">
      <c r="A31" s="13">
        <v>966</v>
      </c>
      <c r="B31" s="11" t="s">
        <v>211</v>
      </c>
      <c r="C31" s="12" t="s">
        <v>411</v>
      </c>
      <c r="D31" s="3" t="s">
        <v>53</v>
      </c>
      <c r="E31" s="4" t="s">
        <v>102</v>
      </c>
      <c r="F31" s="5">
        <v>8952080</v>
      </c>
      <c r="G31" s="6">
        <f t="shared" si="4"/>
        <v>1790416</v>
      </c>
      <c r="H31" s="5">
        <v>18699563</v>
      </c>
      <c r="I31" s="7" t="s">
        <v>412</v>
      </c>
      <c r="J31" s="7" t="s">
        <v>413</v>
      </c>
      <c r="K31" s="8"/>
      <c r="L31" s="8"/>
      <c r="M31" s="8"/>
      <c r="N31" s="8"/>
      <c r="O31" s="8"/>
      <c r="P31" s="8"/>
      <c r="Q31" s="9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>
        <v>0</v>
      </c>
      <c r="BE31" s="8">
        <v>50000</v>
      </c>
      <c r="BF31" s="8">
        <v>50000</v>
      </c>
      <c r="BG31" s="8">
        <v>50000</v>
      </c>
      <c r="BH31" s="8">
        <v>50000</v>
      </c>
      <c r="BI31" s="8">
        <v>50000</v>
      </c>
      <c r="BJ31" s="8">
        <v>50000</v>
      </c>
      <c r="BK31" s="8">
        <v>50000</v>
      </c>
      <c r="BL31" s="8">
        <v>50000</v>
      </c>
      <c r="BM31" s="8">
        <v>50000</v>
      </c>
      <c r="BN31" s="8">
        <v>50000</v>
      </c>
      <c r="BO31" s="8">
        <v>100000</v>
      </c>
      <c r="BP31" s="8">
        <v>100000</v>
      </c>
      <c r="BQ31" s="8">
        <v>100000</v>
      </c>
      <c r="BR31" s="8">
        <f t="shared" si="5"/>
        <v>800000</v>
      </c>
      <c r="BS31" s="8">
        <v>100000</v>
      </c>
      <c r="BT31" s="8">
        <v>150000</v>
      </c>
      <c r="BU31" s="8">
        <v>100000</v>
      </c>
      <c r="BV31" s="8">
        <v>150000</v>
      </c>
      <c r="BW31" s="8"/>
      <c r="BX31" s="10">
        <f t="shared" si="6"/>
        <v>1300000</v>
      </c>
      <c r="BY31" s="38">
        <f t="shared" si="7"/>
        <v>490416</v>
      </c>
      <c r="BZ31" s="8">
        <v>100000</v>
      </c>
      <c r="CA31" s="41"/>
      <c r="CB31" s="41"/>
      <c r="CC31" s="41"/>
      <c r="CD31" s="41"/>
    </row>
    <row r="32" spans="1:82" s="1" customFormat="1" ht="103.5" customHeight="1" x14ac:dyDescent="0.2">
      <c r="A32" s="13">
        <v>967</v>
      </c>
      <c r="B32" s="11" t="s">
        <v>211</v>
      </c>
      <c r="C32" s="12" t="s">
        <v>264</v>
      </c>
      <c r="D32" s="3" t="s">
        <v>10</v>
      </c>
      <c r="E32" s="4" t="s">
        <v>102</v>
      </c>
      <c r="F32" s="5">
        <v>67929968</v>
      </c>
      <c r="G32" s="6">
        <f t="shared" si="4"/>
        <v>13585993.600000001</v>
      </c>
      <c r="H32" s="5">
        <v>74478863</v>
      </c>
      <c r="I32" s="7" t="s">
        <v>265</v>
      </c>
      <c r="J32" s="7" t="s">
        <v>266</v>
      </c>
      <c r="K32" s="8"/>
      <c r="L32" s="8"/>
      <c r="M32" s="8"/>
      <c r="N32" s="8"/>
      <c r="O32" s="8"/>
      <c r="P32" s="8"/>
      <c r="Q32" s="9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>
        <v>0</v>
      </c>
      <c r="BE32" s="8">
        <v>200000</v>
      </c>
      <c r="BF32" s="8">
        <v>200000</v>
      </c>
      <c r="BG32" s="8">
        <v>200000</v>
      </c>
      <c r="BH32" s="8">
        <v>200000</v>
      </c>
      <c r="BI32" s="8">
        <v>200000</v>
      </c>
      <c r="BJ32" s="8">
        <v>200000</v>
      </c>
      <c r="BK32" s="8">
        <v>200000</v>
      </c>
      <c r="BL32" s="8">
        <v>200000</v>
      </c>
      <c r="BM32" s="8">
        <v>300000</v>
      </c>
      <c r="BN32" s="8">
        <v>200000</v>
      </c>
      <c r="BO32" s="8">
        <v>300000</v>
      </c>
      <c r="BP32" s="8">
        <v>300000</v>
      </c>
      <c r="BQ32" s="8">
        <v>150000</v>
      </c>
      <c r="BR32" s="8">
        <f t="shared" si="5"/>
        <v>2850000</v>
      </c>
      <c r="BS32" s="8">
        <v>150000</v>
      </c>
      <c r="BT32" s="8">
        <v>200000</v>
      </c>
      <c r="BU32" s="8">
        <v>200000</v>
      </c>
      <c r="BV32" s="8">
        <v>300000</v>
      </c>
      <c r="BW32" s="8">
        <v>200000</v>
      </c>
      <c r="BX32" s="10">
        <f t="shared" si="6"/>
        <v>3900000</v>
      </c>
      <c r="BY32" s="38">
        <f t="shared" si="7"/>
        <v>9685993.6000000015</v>
      </c>
      <c r="BZ32" s="8">
        <v>200000</v>
      </c>
      <c r="CA32" s="41"/>
      <c r="CB32" s="41"/>
      <c r="CC32" s="41"/>
      <c r="CD32" s="41"/>
    </row>
    <row r="33" spans="1:82" s="1" customFormat="1" ht="69.75" customHeight="1" x14ac:dyDescent="0.2">
      <c r="A33" s="1">
        <v>1318</v>
      </c>
      <c r="B33" s="2" t="s">
        <v>532</v>
      </c>
      <c r="C33" s="2" t="s">
        <v>208</v>
      </c>
      <c r="D33" s="3" t="s">
        <v>2</v>
      </c>
      <c r="E33" s="4" t="s">
        <v>145</v>
      </c>
      <c r="F33" s="5">
        <v>20819773.050000001</v>
      </c>
      <c r="G33" s="6">
        <f t="shared" si="4"/>
        <v>4163954.6100000003</v>
      </c>
      <c r="H33" s="5">
        <v>39114083</v>
      </c>
      <c r="I33" s="7" t="s">
        <v>209</v>
      </c>
      <c r="J33" s="7" t="s">
        <v>210</v>
      </c>
      <c r="K33" s="8"/>
      <c r="L33" s="8"/>
      <c r="M33" s="8"/>
      <c r="N33" s="8"/>
      <c r="O33" s="8"/>
      <c r="P33" s="8"/>
      <c r="Q33" s="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>
        <f t="shared" si="5"/>
        <v>0</v>
      </c>
      <c r="BS33" s="8"/>
      <c r="BT33" s="8"/>
      <c r="BU33" s="8"/>
      <c r="BV33" s="8">
        <v>600000</v>
      </c>
      <c r="BW33" s="8">
        <v>400000</v>
      </c>
      <c r="BX33" s="10">
        <f t="shared" si="6"/>
        <v>1000000</v>
      </c>
      <c r="BY33" s="38">
        <f t="shared" si="7"/>
        <v>3163954.6100000003</v>
      </c>
      <c r="BZ33" s="8">
        <v>400000</v>
      </c>
      <c r="CA33" s="41"/>
      <c r="CB33" s="41"/>
      <c r="CC33" s="41"/>
      <c r="CD33" s="41"/>
    </row>
    <row r="34" spans="1:82" s="1" customFormat="1" ht="69.75" customHeight="1" x14ac:dyDescent="0.2">
      <c r="A34" s="1">
        <v>1330</v>
      </c>
      <c r="B34" s="2" t="s">
        <v>362</v>
      </c>
      <c r="C34" s="2" t="s">
        <v>434</v>
      </c>
      <c r="D34" s="3" t="s">
        <v>259</v>
      </c>
      <c r="E34" s="4">
        <v>64</v>
      </c>
      <c r="F34" s="5">
        <v>20158880</v>
      </c>
      <c r="G34" s="6">
        <f t="shared" si="4"/>
        <v>4031776</v>
      </c>
      <c r="H34" s="5">
        <v>42941596</v>
      </c>
      <c r="I34" s="7" t="s">
        <v>435</v>
      </c>
      <c r="J34" s="7" t="s">
        <v>436</v>
      </c>
      <c r="K34" s="8"/>
      <c r="L34" s="8"/>
      <c r="M34" s="8"/>
      <c r="N34" s="8"/>
      <c r="O34" s="8"/>
      <c r="P34" s="8"/>
      <c r="Q34" s="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>
        <f t="shared" si="5"/>
        <v>0</v>
      </c>
      <c r="BS34" s="8"/>
      <c r="BT34" s="8"/>
      <c r="BU34" s="8"/>
      <c r="BV34" s="8"/>
      <c r="BW34" s="8"/>
      <c r="BX34" s="10">
        <f t="shared" si="6"/>
        <v>0</v>
      </c>
      <c r="BY34" s="38">
        <f t="shared" si="7"/>
        <v>4031776</v>
      </c>
      <c r="BZ34" s="8">
        <v>300000</v>
      </c>
      <c r="CA34" s="41"/>
      <c r="CB34" s="41"/>
      <c r="CC34" s="41"/>
      <c r="CD34" s="41"/>
    </row>
    <row r="35" spans="1:82" s="1" customFormat="1" ht="69.75" customHeight="1" x14ac:dyDescent="0.2">
      <c r="A35" s="1">
        <v>1187</v>
      </c>
      <c r="B35" s="11" t="s">
        <v>18</v>
      </c>
      <c r="C35" s="12" t="s">
        <v>204</v>
      </c>
      <c r="D35" s="3" t="s">
        <v>10</v>
      </c>
      <c r="E35" s="4" t="s">
        <v>205</v>
      </c>
      <c r="F35" s="5">
        <v>15535236</v>
      </c>
      <c r="G35" s="6">
        <f t="shared" si="4"/>
        <v>3107047.2</v>
      </c>
      <c r="H35" s="5">
        <v>19373925</v>
      </c>
      <c r="I35" s="7" t="s">
        <v>206</v>
      </c>
      <c r="J35" s="7" t="s">
        <v>207</v>
      </c>
      <c r="K35" s="8"/>
      <c r="L35" s="8"/>
      <c r="M35" s="8"/>
      <c r="N35" s="8"/>
      <c r="O35" s="8"/>
      <c r="P35" s="8"/>
      <c r="Q35" s="9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>
        <v>0</v>
      </c>
      <c r="BN35" s="8"/>
      <c r="BO35" s="8"/>
      <c r="BP35" s="8"/>
      <c r="BQ35" s="8"/>
      <c r="BR35" s="8">
        <f t="shared" si="5"/>
        <v>0</v>
      </c>
      <c r="BS35" s="8"/>
      <c r="BT35" s="8">
        <v>0</v>
      </c>
      <c r="BU35" s="8">
        <v>500000</v>
      </c>
      <c r="BV35" s="8">
        <v>500000</v>
      </c>
      <c r="BW35" s="8">
        <v>300000</v>
      </c>
      <c r="BX35" s="10">
        <f t="shared" si="6"/>
        <v>1300000</v>
      </c>
      <c r="BY35" s="38">
        <f t="shared" si="7"/>
        <v>1807047.2000000002</v>
      </c>
      <c r="BZ35" s="8">
        <v>300000</v>
      </c>
      <c r="CA35" s="41"/>
      <c r="CB35" s="41"/>
      <c r="CC35" s="41"/>
      <c r="CD35" s="41"/>
    </row>
    <row r="36" spans="1:82" s="1" customFormat="1" ht="69.75" customHeight="1" x14ac:dyDescent="0.2">
      <c r="A36" s="1">
        <v>1177</v>
      </c>
      <c r="B36" s="11" t="s">
        <v>18</v>
      </c>
      <c r="C36" s="12" t="s">
        <v>278</v>
      </c>
      <c r="D36" s="3" t="s">
        <v>53</v>
      </c>
      <c r="E36" s="4" t="s">
        <v>279</v>
      </c>
      <c r="F36" s="5">
        <v>18884348</v>
      </c>
      <c r="G36" s="6">
        <f t="shared" si="4"/>
        <v>3776869.6</v>
      </c>
      <c r="H36" s="5">
        <v>21652608</v>
      </c>
      <c r="I36" s="7" t="s">
        <v>280</v>
      </c>
      <c r="J36" s="7" t="s">
        <v>281</v>
      </c>
      <c r="K36" s="8"/>
      <c r="L36" s="8"/>
      <c r="M36" s="8"/>
      <c r="N36" s="8"/>
      <c r="O36" s="8"/>
      <c r="P36" s="8"/>
      <c r="Q36" s="9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>
        <v>0</v>
      </c>
      <c r="BM36" s="8">
        <v>0</v>
      </c>
      <c r="BN36" s="8">
        <v>0</v>
      </c>
      <c r="BO36" s="8">
        <v>300000</v>
      </c>
      <c r="BP36" s="8">
        <v>300000</v>
      </c>
      <c r="BQ36" s="8">
        <v>200000</v>
      </c>
      <c r="BR36" s="8">
        <f t="shared" si="5"/>
        <v>800000</v>
      </c>
      <c r="BS36" s="8">
        <v>200000</v>
      </c>
      <c r="BT36" s="8">
        <v>1000000</v>
      </c>
      <c r="BU36" s="8">
        <v>750000</v>
      </c>
      <c r="BV36" s="8">
        <v>300000</v>
      </c>
      <c r="BW36" s="8">
        <v>300000</v>
      </c>
      <c r="BX36" s="10">
        <f t="shared" si="6"/>
        <v>3350000</v>
      </c>
      <c r="BY36" s="38">
        <f t="shared" si="7"/>
        <v>426869.60000000009</v>
      </c>
      <c r="BZ36" s="8">
        <v>200000</v>
      </c>
      <c r="CA36" s="41"/>
      <c r="CB36" s="41"/>
      <c r="CC36" s="41"/>
      <c r="CD36" s="41"/>
    </row>
    <row r="37" spans="1:82" s="1" customFormat="1" ht="69.75" customHeight="1" x14ac:dyDescent="0.2">
      <c r="A37" s="1">
        <v>1362</v>
      </c>
      <c r="B37" s="14" t="s">
        <v>18</v>
      </c>
      <c r="C37" s="14" t="s">
        <v>19</v>
      </c>
      <c r="D37" s="3" t="s">
        <v>2</v>
      </c>
      <c r="E37" s="4"/>
      <c r="F37" s="5">
        <v>12209262.85</v>
      </c>
      <c r="G37" s="6">
        <f t="shared" si="4"/>
        <v>2441852.5699999998</v>
      </c>
      <c r="H37" s="5">
        <v>23736534</v>
      </c>
      <c r="I37" s="7" t="s">
        <v>20</v>
      </c>
      <c r="J37" s="7" t="s">
        <v>21</v>
      </c>
      <c r="K37" s="8"/>
      <c r="L37" s="8"/>
      <c r="M37" s="8"/>
      <c r="N37" s="8"/>
      <c r="O37" s="8"/>
      <c r="P37" s="8"/>
      <c r="Q37" s="9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>
        <f t="shared" si="5"/>
        <v>0</v>
      </c>
      <c r="BS37" s="8"/>
      <c r="BT37" s="8"/>
      <c r="BU37" s="8"/>
      <c r="BV37" s="8"/>
      <c r="BW37" s="8"/>
      <c r="BX37" s="10">
        <f t="shared" si="6"/>
        <v>0</v>
      </c>
      <c r="BY37" s="38">
        <f t="shared" si="7"/>
        <v>2441852.5699999998</v>
      </c>
      <c r="BZ37" s="8">
        <v>300000</v>
      </c>
      <c r="CA37" s="41"/>
      <c r="CB37" s="41"/>
      <c r="CC37" s="41"/>
      <c r="CD37" s="41"/>
    </row>
    <row r="38" spans="1:82" s="1" customFormat="1" ht="69.75" customHeight="1" x14ac:dyDescent="0.2">
      <c r="A38" s="1">
        <v>1175</v>
      </c>
      <c r="B38" s="11" t="s">
        <v>216</v>
      </c>
      <c r="C38" s="12" t="s">
        <v>287</v>
      </c>
      <c r="D38" s="3" t="s">
        <v>10</v>
      </c>
      <c r="E38" s="4" t="s">
        <v>37</v>
      </c>
      <c r="F38" s="5">
        <v>52642256</v>
      </c>
      <c r="G38" s="6">
        <f t="shared" si="4"/>
        <v>10528451.200000001</v>
      </c>
      <c r="H38" s="5">
        <v>54339146</v>
      </c>
      <c r="I38" s="7" t="s">
        <v>288</v>
      </c>
      <c r="J38" s="7" t="s">
        <v>289</v>
      </c>
      <c r="K38" s="8"/>
      <c r="L38" s="8"/>
      <c r="M38" s="8"/>
      <c r="N38" s="8"/>
      <c r="O38" s="8"/>
      <c r="P38" s="8"/>
      <c r="Q38" s="9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>
        <v>0</v>
      </c>
      <c r="BN38" s="8">
        <v>0</v>
      </c>
      <c r="BO38" s="8">
        <v>0</v>
      </c>
      <c r="BP38" s="8">
        <v>0</v>
      </c>
      <c r="BQ38" s="8">
        <v>300000</v>
      </c>
      <c r="BR38" s="8">
        <f t="shared" si="5"/>
        <v>300000</v>
      </c>
      <c r="BS38" s="8">
        <v>300000</v>
      </c>
      <c r="BT38" s="8">
        <v>300000</v>
      </c>
      <c r="BU38" s="8">
        <v>300000</v>
      </c>
      <c r="BV38" s="8">
        <v>300000</v>
      </c>
      <c r="BW38" s="8">
        <v>300000</v>
      </c>
      <c r="BX38" s="10">
        <f t="shared" si="6"/>
        <v>1800000</v>
      </c>
      <c r="BY38" s="38">
        <f t="shared" si="7"/>
        <v>8728451.2000000011</v>
      </c>
      <c r="BZ38" s="8">
        <v>300000</v>
      </c>
      <c r="CA38" s="41"/>
      <c r="CB38" s="41"/>
      <c r="CC38" s="41"/>
      <c r="CD38" s="41"/>
    </row>
    <row r="39" spans="1:82" s="1" customFormat="1" ht="69.75" customHeight="1" x14ac:dyDescent="0.2">
      <c r="A39" s="1">
        <v>1188</v>
      </c>
      <c r="B39" s="11" t="s">
        <v>216</v>
      </c>
      <c r="C39" s="12" t="s">
        <v>217</v>
      </c>
      <c r="D39" s="3" t="s">
        <v>10</v>
      </c>
      <c r="E39" s="4" t="s">
        <v>37</v>
      </c>
      <c r="F39" s="5">
        <v>34128432</v>
      </c>
      <c r="G39" s="6">
        <f t="shared" si="4"/>
        <v>6825686.4000000004</v>
      </c>
      <c r="H39" s="5">
        <v>44538458</v>
      </c>
      <c r="I39" s="7" t="s">
        <v>218</v>
      </c>
      <c r="J39" s="7" t="s">
        <v>219</v>
      </c>
      <c r="K39" s="8"/>
      <c r="L39" s="8"/>
      <c r="M39" s="8"/>
      <c r="N39" s="8"/>
      <c r="O39" s="8"/>
      <c r="P39" s="8"/>
      <c r="Q39" s="9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>
        <v>0</v>
      </c>
      <c r="BN39" s="8">
        <v>0</v>
      </c>
      <c r="BO39" s="8">
        <v>400000</v>
      </c>
      <c r="BP39" s="8">
        <v>400000</v>
      </c>
      <c r="BQ39" s="8">
        <v>400000</v>
      </c>
      <c r="BR39" s="8">
        <f t="shared" si="5"/>
        <v>1200000</v>
      </c>
      <c r="BS39" s="8">
        <v>300000</v>
      </c>
      <c r="BT39" s="8">
        <v>500000</v>
      </c>
      <c r="BU39" s="8">
        <v>750000</v>
      </c>
      <c r="BV39" s="8">
        <v>400000</v>
      </c>
      <c r="BW39" s="8">
        <v>300000</v>
      </c>
      <c r="BX39" s="10">
        <f t="shared" si="6"/>
        <v>3450000</v>
      </c>
      <c r="BY39" s="38">
        <f t="shared" si="7"/>
        <v>3375686.4000000004</v>
      </c>
      <c r="BZ39" s="8">
        <v>300000</v>
      </c>
      <c r="CA39" s="41"/>
      <c r="CB39" s="41"/>
      <c r="CC39" s="41"/>
      <c r="CD39" s="41"/>
    </row>
    <row r="40" spans="1:82" s="1" customFormat="1" ht="69.75" customHeight="1" x14ac:dyDescent="0.2">
      <c r="A40" s="1">
        <v>1272</v>
      </c>
      <c r="B40" s="11" t="s">
        <v>347</v>
      </c>
      <c r="C40" s="12" t="s">
        <v>348</v>
      </c>
      <c r="D40" s="3" t="s">
        <v>10</v>
      </c>
      <c r="E40" s="4" t="s">
        <v>132</v>
      </c>
      <c r="F40" s="5">
        <v>5877344</v>
      </c>
      <c r="G40" s="6">
        <f t="shared" si="4"/>
        <v>1175468.8</v>
      </c>
      <c r="H40" s="5">
        <v>6899311</v>
      </c>
      <c r="I40" s="7" t="s">
        <v>349</v>
      </c>
      <c r="J40" s="7" t="s">
        <v>350</v>
      </c>
      <c r="K40" s="8"/>
      <c r="L40" s="8"/>
      <c r="M40" s="8"/>
      <c r="N40" s="8"/>
      <c r="O40" s="8"/>
      <c r="P40" s="8"/>
      <c r="Q40" s="9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>
        <f t="shared" si="5"/>
        <v>0</v>
      </c>
      <c r="BS40" s="8">
        <v>0</v>
      </c>
      <c r="BT40" s="8">
        <v>250000</v>
      </c>
      <c r="BU40" s="8">
        <v>500000</v>
      </c>
      <c r="BV40" s="8">
        <v>200000</v>
      </c>
      <c r="BW40" s="8">
        <v>100000</v>
      </c>
      <c r="BX40" s="10">
        <f t="shared" si="6"/>
        <v>1050000</v>
      </c>
      <c r="BY40" s="38">
        <f t="shared" si="7"/>
        <v>125468.80000000005</v>
      </c>
      <c r="BZ40" s="8">
        <v>50000</v>
      </c>
      <c r="CA40" s="41"/>
      <c r="CB40" s="41"/>
      <c r="CC40" s="41"/>
      <c r="CD40" s="41"/>
    </row>
    <row r="41" spans="1:82" s="1" customFormat="1" ht="69.75" customHeight="1" x14ac:dyDescent="0.2">
      <c r="A41" s="1">
        <v>1319</v>
      </c>
      <c r="B41" s="1" t="s">
        <v>347</v>
      </c>
      <c r="C41" s="2" t="s">
        <v>354</v>
      </c>
      <c r="D41" s="3" t="s">
        <v>10</v>
      </c>
      <c r="E41" s="4" t="s">
        <v>145</v>
      </c>
      <c r="F41" s="5">
        <v>35466693</v>
      </c>
      <c r="G41" s="6">
        <f t="shared" si="4"/>
        <v>7093338.6000000006</v>
      </c>
      <c r="H41" s="5">
        <v>85542699</v>
      </c>
      <c r="I41" s="7" t="s">
        <v>349</v>
      </c>
      <c r="J41" s="7" t="s">
        <v>355</v>
      </c>
      <c r="K41" s="8"/>
      <c r="L41" s="8"/>
      <c r="M41" s="8"/>
      <c r="N41" s="8"/>
      <c r="O41" s="8"/>
      <c r="P41" s="8"/>
      <c r="Q41" s="9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>
        <f t="shared" si="5"/>
        <v>0</v>
      </c>
      <c r="BS41" s="8"/>
      <c r="BT41" s="8"/>
      <c r="BU41" s="8"/>
      <c r="BV41" s="8">
        <v>0</v>
      </c>
      <c r="BW41" s="8">
        <v>400000</v>
      </c>
      <c r="BX41" s="10">
        <f t="shared" si="6"/>
        <v>400000</v>
      </c>
      <c r="BY41" s="38">
        <f t="shared" si="7"/>
        <v>6693338.6000000006</v>
      </c>
      <c r="BZ41" s="8">
        <v>400000</v>
      </c>
      <c r="CA41" s="41"/>
      <c r="CB41" s="41"/>
      <c r="CC41" s="41"/>
      <c r="CD41" s="41"/>
    </row>
    <row r="42" spans="1:82" s="1" customFormat="1" ht="69.75" customHeight="1" x14ac:dyDescent="0.2">
      <c r="A42" s="1">
        <v>1273</v>
      </c>
      <c r="B42" s="11" t="s">
        <v>347</v>
      </c>
      <c r="C42" s="12" t="s">
        <v>351</v>
      </c>
      <c r="D42" s="3" t="s">
        <v>10</v>
      </c>
      <c r="E42" s="4" t="s">
        <v>132</v>
      </c>
      <c r="F42" s="5">
        <v>10599629</v>
      </c>
      <c r="G42" s="6">
        <f t="shared" si="4"/>
        <v>2119925.8000000003</v>
      </c>
      <c r="H42" s="5">
        <v>12282498</v>
      </c>
      <c r="I42" s="7" t="s">
        <v>349</v>
      </c>
      <c r="J42" s="7" t="s">
        <v>350</v>
      </c>
      <c r="K42" s="8"/>
      <c r="L42" s="8"/>
      <c r="M42" s="8"/>
      <c r="N42" s="8"/>
      <c r="O42" s="8"/>
      <c r="P42" s="8"/>
      <c r="Q42" s="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>
        <f t="shared" si="5"/>
        <v>0</v>
      </c>
      <c r="BS42" s="8">
        <v>0</v>
      </c>
      <c r="BT42" s="8">
        <v>250000</v>
      </c>
      <c r="BU42" s="8">
        <v>750000</v>
      </c>
      <c r="BV42" s="8">
        <v>300000</v>
      </c>
      <c r="BW42" s="8">
        <v>300000</v>
      </c>
      <c r="BX42" s="10">
        <f t="shared" si="6"/>
        <v>1600000</v>
      </c>
      <c r="BY42" s="38">
        <f t="shared" si="7"/>
        <v>519925.80000000028</v>
      </c>
      <c r="BZ42" s="8">
        <v>100000</v>
      </c>
      <c r="CA42" s="41"/>
      <c r="CB42" s="41"/>
      <c r="CC42" s="41"/>
      <c r="CD42" s="41"/>
    </row>
    <row r="43" spans="1:82" s="1" customFormat="1" ht="69.75" customHeight="1" x14ac:dyDescent="0.2">
      <c r="A43" s="1">
        <v>1274</v>
      </c>
      <c r="B43" s="15" t="s">
        <v>347</v>
      </c>
      <c r="C43" s="16" t="s">
        <v>352</v>
      </c>
      <c r="D43" s="3" t="s">
        <v>10</v>
      </c>
      <c r="E43" s="4" t="s">
        <v>132</v>
      </c>
      <c r="F43" s="5">
        <v>12310603</v>
      </c>
      <c r="G43" s="6">
        <f t="shared" si="4"/>
        <v>2462120.6</v>
      </c>
      <c r="H43" s="5">
        <v>14698360</v>
      </c>
      <c r="I43" s="7" t="s">
        <v>349</v>
      </c>
      <c r="J43" s="7" t="s">
        <v>350</v>
      </c>
      <c r="K43" s="8"/>
      <c r="L43" s="8"/>
      <c r="M43" s="8"/>
      <c r="N43" s="8"/>
      <c r="O43" s="8"/>
      <c r="P43" s="8"/>
      <c r="Q43" s="9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>
        <f t="shared" si="5"/>
        <v>0</v>
      </c>
      <c r="BS43" s="8">
        <v>0</v>
      </c>
      <c r="BT43" s="8">
        <v>0</v>
      </c>
      <c r="BU43" s="8">
        <v>0</v>
      </c>
      <c r="BV43" s="8">
        <v>0</v>
      </c>
      <c r="BW43" s="8">
        <v>300000</v>
      </c>
      <c r="BX43" s="10">
        <f t="shared" si="6"/>
        <v>300000</v>
      </c>
      <c r="BY43" s="38">
        <f t="shared" si="7"/>
        <v>2162120.6</v>
      </c>
      <c r="BZ43" s="8">
        <v>300000</v>
      </c>
      <c r="CA43" s="41"/>
      <c r="CB43" s="41"/>
      <c r="CC43" s="41"/>
      <c r="CD43" s="41"/>
    </row>
    <row r="44" spans="1:82" s="1" customFormat="1" ht="69.75" customHeight="1" x14ac:dyDescent="0.2">
      <c r="A44" s="1">
        <v>1275</v>
      </c>
      <c r="B44" s="15" t="s">
        <v>347</v>
      </c>
      <c r="C44" s="16" t="s">
        <v>353</v>
      </c>
      <c r="D44" s="3" t="s">
        <v>10</v>
      </c>
      <c r="E44" s="4" t="s">
        <v>132</v>
      </c>
      <c r="F44" s="5">
        <v>9351599</v>
      </c>
      <c r="G44" s="6">
        <f t="shared" si="4"/>
        <v>1870319.8</v>
      </c>
      <c r="H44" s="5">
        <v>10926436</v>
      </c>
      <c r="I44" s="7" t="s">
        <v>349</v>
      </c>
      <c r="J44" s="7" t="s">
        <v>350</v>
      </c>
      <c r="K44" s="8"/>
      <c r="L44" s="8"/>
      <c r="M44" s="8"/>
      <c r="N44" s="8"/>
      <c r="O44" s="8"/>
      <c r="P44" s="8"/>
      <c r="Q44" s="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>
        <f t="shared" si="5"/>
        <v>0</v>
      </c>
      <c r="BS44" s="8">
        <v>0</v>
      </c>
      <c r="BT44" s="8">
        <v>0</v>
      </c>
      <c r="BU44" s="8">
        <v>0</v>
      </c>
      <c r="BV44" s="8">
        <v>0</v>
      </c>
      <c r="BW44" s="8">
        <v>300000</v>
      </c>
      <c r="BX44" s="10">
        <f t="shared" si="6"/>
        <v>300000</v>
      </c>
      <c r="BY44" s="38">
        <f t="shared" si="7"/>
        <v>1570319.8</v>
      </c>
      <c r="BZ44" s="8">
        <v>300000</v>
      </c>
      <c r="CA44" s="41"/>
      <c r="CB44" s="41"/>
      <c r="CC44" s="41"/>
      <c r="CD44" s="41"/>
    </row>
    <row r="45" spans="1:82" s="1" customFormat="1" ht="69.75" customHeight="1" x14ac:dyDescent="0.2">
      <c r="A45" s="1">
        <v>1312</v>
      </c>
      <c r="B45" s="1" t="s">
        <v>342</v>
      </c>
      <c r="C45" s="2" t="s">
        <v>360</v>
      </c>
      <c r="D45" s="3" t="s">
        <v>10</v>
      </c>
      <c r="E45" s="4" t="s">
        <v>145</v>
      </c>
      <c r="F45" s="5">
        <v>18475790</v>
      </c>
      <c r="G45" s="6">
        <f t="shared" si="4"/>
        <v>3695158</v>
      </c>
      <c r="H45" s="5">
        <v>26150538</v>
      </c>
      <c r="I45" s="7" t="s">
        <v>343</v>
      </c>
      <c r="J45" s="7" t="s">
        <v>361</v>
      </c>
      <c r="K45" s="8"/>
      <c r="L45" s="8"/>
      <c r="M45" s="8"/>
      <c r="N45" s="8"/>
      <c r="O45" s="8"/>
      <c r="P45" s="8"/>
      <c r="Q45" s="9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>
        <f t="shared" si="5"/>
        <v>0</v>
      </c>
      <c r="BS45" s="8"/>
      <c r="BT45" s="8"/>
      <c r="BU45" s="8"/>
      <c r="BV45" s="8">
        <v>300000</v>
      </c>
      <c r="BW45" s="8">
        <v>300000</v>
      </c>
      <c r="BX45" s="10">
        <f t="shared" si="6"/>
        <v>600000</v>
      </c>
      <c r="BY45" s="38">
        <f t="shared" si="7"/>
        <v>3095158</v>
      </c>
      <c r="BZ45" s="8">
        <v>300000</v>
      </c>
      <c r="CA45" s="41"/>
      <c r="CB45" s="41"/>
      <c r="CC45" s="41"/>
      <c r="CD45" s="41"/>
    </row>
    <row r="46" spans="1:82" s="1" customFormat="1" ht="166.5" customHeight="1" x14ac:dyDescent="0.2">
      <c r="A46" s="13">
        <v>142</v>
      </c>
      <c r="B46" s="3" t="s">
        <v>395</v>
      </c>
      <c r="C46" s="12" t="s">
        <v>396</v>
      </c>
      <c r="D46" s="3" t="s">
        <v>10</v>
      </c>
      <c r="E46" s="4" t="s">
        <v>397</v>
      </c>
      <c r="F46" s="6">
        <v>50449454</v>
      </c>
      <c r="G46" s="6">
        <f>PRODUCT(F46,0.2)</f>
        <v>10089890.800000001</v>
      </c>
      <c r="H46" s="5">
        <v>61145768</v>
      </c>
      <c r="I46" s="7" t="s">
        <v>398</v>
      </c>
      <c r="J46" s="7" t="s">
        <v>399</v>
      </c>
      <c r="K46" s="8"/>
      <c r="L46" s="8"/>
      <c r="M46" s="8"/>
      <c r="N46" s="8"/>
      <c r="O46" s="8"/>
      <c r="P46" s="8"/>
      <c r="Q46" s="9"/>
      <c r="R46" s="8"/>
      <c r="S46" s="8"/>
      <c r="T46" s="8"/>
      <c r="U46" s="8"/>
      <c r="V46" s="8"/>
      <c r="W46" s="8"/>
      <c r="X46" s="8">
        <v>0</v>
      </c>
      <c r="Y46" s="8"/>
      <c r="Z46" s="8">
        <v>500000</v>
      </c>
      <c r="AA46" s="8"/>
      <c r="AB46" s="8"/>
      <c r="AC46" s="8"/>
      <c r="AD46" s="8"/>
      <c r="AE46" s="8">
        <v>500000</v>
      </c>
      <c r="AF46" s="8">
        <v>500000</v>
      </c>
      <c r="AG46" s="8">
        <v>400000</v>
      </c>
      <c r="AH46" s="8">
        <v>300000</v>
      </c>
      <c r="AI46" s="8">
        <v>300000</v>
      </c>
      <c r="AJ46" s="8">
        <v>400000</v>
      </c>
      <c r="AK46" s="8">
        <v>300000</v>
      </c>
      <c r="AL46" s="8">
        <v>300000</v>
      </c>
      <c r="AM46" s="8">
        <v>200000</v>
      </c>
      <c r="AN46" s="8">
        <v>300000</v>
      </c>
      <c r="AO46" s="8">
        <v>200000</v>
      </c>
      <c r="AP46" s="8">
        <v>200000</v>
      </c>
      <c r="AQ46" s="8">
        <v>200000</v>
      </c>
      <c r="AR46" s="8">
        <v>200000</v>
      </c>
      <c r="AS46" s="8">
        <v>400000</v>
      </c>
      <c r="AT46" s="8">
        <v>400000</v>
      </c>
      <c r="AU46" s="8">
        <v>400000</v>
      </c>
      <c r="AV46" s="8"/>
      <c r="AW46" s="8">
        <v>100000</v>
      </c>
      <c r="AX46" s="8"/>
      <c r="AY46" s="8"/>
      <c r="AZ46" s="8"/>
      <c r="BA46" s="8"/>
      <c r="BB46" s="8"/>
      <c r="BC46" s="8"/>
      <c r="BD46" s="8"/>
      <c r="BE46" s="8"/>
      <c r="BF46" s="8">
        <v>0</v>
      </c>
      <c r="BG46" s="8"/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300000</v>
      </c>
      <c r="BR46" s="8">
        <f t="shared" si="5"/>
        <v>6400000</v>
      </c>
      <c r="BS46" s="8">
        <v>300000</v>
      </c>
      <c r="BT46" s="8">
        <v>300000</v>
      </c>
      <c r="BU46" s="8">
        <v>300000</v>
      </c>
      <c r="BV46" s="8">
        <v>300000</v>
      </c>
      <c r="BW46" s="8">
        <v>300000</v>
      </c>
      <c r="BX46" s="10">
        <f t="shared" si="6"/>
        <v>7900000</v>
      </c>
      <c r="BY46" s="38">
        <f t="shared" si="7"/>
        <v>2189890.8000000007</v>
      </c>
      <c r="BZ46" s="8">
        <v>300000</v>
      </c>
      <c r="CA46" s="41"/>
      <c r="CB46" s="41"/>
      <c r="CC46" s="41"/>
      <c r="CD46" s="41"/>
    </row>
    <row r="47" spans="1:82" s="1" customFormat="1" ht="69.75" customHeight="1" x14ac:dyDescent="0.2">
      <c r="A47" s="1">
        <v>1262</v>
      </c>
      <c r="B47" s="11" t="s">
        <v>83</v>
      </c>
      <c r="C47" s="12" t="s">
        <v>84</v>
      </c>
      <c r="D47" s="3" t="s">
        <v>10</v>
      </c>
      <c r="E47" s="4" t="s">
        <v>85</v>
      </c>
      <c r="F47" s="5">
        <v>7687346</v>
      </c>
      <c r="G47" s="6">
        <f t="shared" ref="G47:G58" si="8">F47*0.2</f>
        <v>1537469.2000000002</v>
      </c>
      <c r="H47" s="5">
        <v>8687968</v>
      </c>
      <c r="I47" s="7" t="s">
        <v>86</v>
      </c>
      <c r="J47" s="7" t="s">
        <v>87</v>
      </c>
      <c r="K47" s="8"/>
      <c r="L47" s="8"/>
      <c r="M47" s="8"/>
      <c r="N47" s="8"/>
      <c r="O47" s="8"/>
      <c r="P47" s="8"/>
      <c r="Q47" s="9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>
        <v>0</v>
      </c>
      <c r="BR47" s="8">
        <f t="shared" si="5"/>
        <v>0</v>
      </c>
      <c r="BS47" s="8">
        <v>0</v>
      </c>
      <c r="BT47" s="8">
        <v>0</v>
      </c>
      <c r="BU47" s="8">
        <v>300000</v>
      </c>
      <c r="BV47" s="8">
        <v>200000</v>
      </c>
      <c r="BW47" s="8">
        <v>200000</v>
      </c>
      <c r="BX47" s="10">
        <f t="shared" si="6"/>
        <v>700000</v>
      </c>
      <c r="BY47" s="38">
        <f t="shared" si="7"/>
        <v>837469.20000000019</v>
      </c>
      <c r="BZ47" s="8">
        <v>200000</v>
      </c>
      <c r="CA47" s="41"/>
      <c r="CB47" s="41"/>
      <c r="CC47" s="41"/>
      <c r="CD47" s="41"/>
    </row>
    <row r="48" spans="1:82" s="1" customFormat="1" ht="69.75" customHeight="1" x14ac:dyDescent="0.2">
      <c r="A48" s="1">
        <v>1302</v>
      </c>
      <c r="B48" s="11" t="s">
        <v>83</v>
      </c>
      <c r="C48" s="12" t="s">
        <v>227</v>
      </c>
      <c r="D48" s="3" t="s">
        <v>10</v>
      </c>
      <c r="E48" s="4" t="s">
        <v>190</v>
      </c>
      <c r="F48" s="5">
        <v>36520245</v>
      </c>
      <c r="G48" s="6">
        <f t="shared" si="8"/>
        <v>7304049</v>
      </c>
      <c r="H48" s="5">
        <v>40794276</v>
      </c>
      <c r="I48" s="7" t="s">
        <v>228</v>
      </c>
      <c r="J48" s="7" t="s">
        <v>229</v>
      </c>
      <c r="K48" s="8"/>
      <c r="L48" s="8"/>
      <c r="M48" s="8"/>
      <c r="N48" s="8"/>
      <c r="O48" s="8"/>
      <c r="P48" s="8"/>
      <c r="Q48" s="9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>
        <f t="shared" si="5"/>
        <v>0</v>
      </c>
      <c r="BS48" s="8"/>
      <c r="BT48" s="8"/>
      <c r="BU48" s="8">
        <v>750000</v>
      </c>
      <c r="BV48" s="8">
        <v>600000</v>
      </c>
      <c r="BW48" s="8">
        <v>500000</v>
      </c>
      <c r="BX48" s="10">
        <f t="shared" si="6"/>
        <v>1850000</v>
      </c>
      <c r="BY48" s="38">
        <f t="shared" si="7"/>
        <v>5454049</v>
      </c>
      <c r="BZ48" s="8">
        <v>500000</v>
      </c>
      <c r="CA48" s="41"/>
      <c r="CB48" s="41"/>
      <c r="CC48" s="41"/>
      <c r="CD48" s="41"/>
    </row>
    <row r="49" spans="1:82" s="1" customFormat="1" ht="69.75" customHeight="1" x14ac:dyDescent="0.2">
      <c r="A49" s="1">
        <v>1225</v>
      </c>
      <c r="B49" s="11" t="s">
        <v>83</v>
      </c>
      <c r="C49" s="12" t="s">
        <v>390</v>
      </c>
      <c r="D49" s="3" t="s">
        <v>10</v>
      </c>
      <c r="E49" s="4" t="s">
        <v>141</v>
      </c>
      <c r="F49" s="5">
        <v>61425484</v>
      </c>
      <c r="G49" s="6">
        <f t="shared" si="8"/>
        <v>12285096.800000001</v>
      </c>
      <c r="H49" s="5">
        <v>67975698</v>
      </c>
      <c r="I49" s="7" t="s">
        <v>391</v>
      </c>
      <c r="J49" s="7" t="s">
        <v>392</v>
      </c>
      <c r="K49" s="8"/>
      <c r="L49" s="8"/>
      <c r="M49" s="8"/>
      <c r="N49" s="8"/>
      <c r="O49" s="8"/>
      <c r="P49" s="8"/>
      <c r="Q49" s="9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>
        <v>0</v>
      </c>
      <c r="BO49" s="8">
        <v>0</v>
      </c>
      <c r="BP49" s="8">
        <v>0</v>
      </c>
      <c r="BQ49" s="8">
        <v>0</v>
      </c>
      <c r="BR49" s="8">
        <f t="shared" si="5"/>
        <v>0</v>
      </c>
      <c r="BS49" s="8">
        <v>0</v>
      </c>
      <c r="BT49" s="8">
        <v>1000000</v>
      </c>
      <c r="BU49" s="8">
        <v>750000</v>
      </c>
      <c r="BV49" s="8">
        <v>600000</v>
      </c>
      <c r="BW49" s="8">
        <v>500000</v>
      </c>
      <c r="BX49" s="10">
        <f t="shared" si="6"/>
        <v>2850000</v>
      </c>
      <c r="BY49" s="38">
        <f t="shared" si="7"/>
        <v>9435096.8000000007</v>
      </c>
      <c r="BZ49" s="8">
        <v>500000</v>
      </c>
      <c r="CA49" s="41"/>
      <c r="CB49" s="41"/>
      <c r="CC49" s="41"/>
      <c r="CD49" s="41"/>
    </row>
    <row r="50" spans="1:82" s="1" customFormat="1" ht="106.5" customHeight="1" x14ac:dyDescent="0.2">
      <c r="A50" s="11">
        <v>921</v>
      </c>
      <c r="B50" s="11" t="s">
        <v>183</v>
      </c>
      <c r="C50" s="12" t="s">
        <v>184</v>
      </c>
      <c r="D50" s="3" t="s">
        <v>10</v>
      </c>
      <c r="E50" s="4" t="s">
        <v>185</v>
      </c>
      <c r="F50" s="6">
        <v>27041200</v>
      </c>
      <c r="G50" s="6">
        <f t="shared" si="8"/>
        <v>5408240</v>
      </c>
      <c r="H50" s="5">
        <v>29161000</v>
      </c>
      <c r="I50" s="7" t="s">
        <v>186</v>
      </c>
      <c r="J50" s="7" t="s">
        <v>187</v>
      </c>
      <c r="K50" s="8"/>
      <c r="L50" s="8"/>
      <c r="M50" s="8"/>
      <c r="N50" s="8"/>
      <c r="O50" s="8"/>
      <c r="P50" s="8"/>
      <c r="Q50" s="9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>
        <v>0</v>
      </c>
      <c r="BD50" s="8">
        <v>0</v>
      </c>
      <c r="BE50" s="8">
        <v>0</v>
      </c>
      <c r="BF50" s="8">
        <v>300000</v>
      </c>
      <c r="BG50" s="8">
        <v>200000</v>
      </c>
      <c r="BH50" s="8">
        <v>200000</v>
      </c>
      <c r="BI50" s="8">
        <v>200000</v>
      </c>
      <c r="BJ50" s="8">
        <v>200000</v>
      </c>
      <c r="BK50" s="8">
        <v>200000</v>
      </c>
      <c r="BL50" s="8">
        <v>200000</v>
      </c>
      <c r="BM50" s="8">
        <v>200000</v>
      </c>
      <c r="BN50" s="8">
        <v>200000</v>
      </c>
      <c r="BO50" s="8">
        <v>200000</v>
      </c>
      <c r="BP50" s="8">
        <v>200000</v>
      </c>
      <c r="BQ50" s="8">
        <v>100000</v>
      </c>
      <c r="BR50" s="8">
        <f t="shared" si="5"/>
        <v>2400000</v>
      </c>
      <c r="BS50" s="8">
        <v>200000</v>
      </c>
      <c r="BT50" s="8">
        <v>500000</v>
      </c>
      <c r="BU50" s="8">
        <v>400000</v>
      </c>
      <c r="BV50" s="8">
        <v>300000</v>
      </c>
      <c r="BW50" s="8">
        <v>300000</v>
      </c>
      <c r="BX50" s="10">
        <f t="shared" si="6"/>
        <v>4100000</v>
      </c>
      <c r="BY50" s="38">
        <f t="shared" si="7"/>
        <v>1308240</v>
      </c>
      <c r="BZ50" s="8">
        <v>300000</v>
      </c>
      <c r="CA50" s="41"/>
      <c r="CB50" s="41"/>
      <c r="CC50" s="41"/>
      <c r="CD50" s="41"/>
    </row>
    <row r="51" spans="1:82" s="1" customFormat="1" ht="69.75" customHeight="1" x14ac:dyDescent="0.2">
      <c r="A51" s="13">
        <v>153</v>
      </c>
      <c r="B51" s="3" t="s">
        <v>188</v>
      </c>
      <c r="C51" s="12" t="s">
        <v>236</v>
      </c>
      <c r="D51" s="3" t="s">
        <v>10</v>
      </c>
      <c r="E51" s="4" t="s">
        <v>237</v>
      </c>
      <c r="F51" s="6">
        <v>30646403</v>
      </c>
      <c r="G51" s="6">
        <f t="shared" si="8"/>
        <v>6129280.6000000006</v>
      </c>
      <c r="H51" s="5">
        <v>64392360</v>
      </c>
      <c r="I51" s="7" t="s">
        <v>168</v>
      </c>
      <c r="J51" s="7" t="s">
        <v>238</v>
      </c>
      <c r="K51" s="8"/>
      <c r="L51" s="8"/>
      <c r="M51" s="8"/>
      <c r="N51" s="8"/>
      <c r="O51" s="8"/>
      <c r="P51" s="8"/>
      <c r="Q51" s="9"/>
      <c r="R51" s="8"/>
      <c r="S51" s="8"/>
      <c r="T51" s="8"/>
      <c r="U51" s="8"/>
      <c r="V51" s="8"/>
      <c r="W51" s="8"/>
      <c r="X51" s="8"/>
      <c r="Y51" s="8">
        <v>0</v>
      </c>
      <c r="Z51" s="8">
        <v>250000</v>
      </c>
      <c r="AA51" s="8">
        <v>500000</v>
      </c>
      <c r="AB51" s="8">
        <v>200000</v>
      </c>
      <c r="AC51" s="8"/>
      <c r="AD51" s="8"/>
      <c r="AE51" s="8"/>
      <c r="AF51" s="8"/>
      <c r="AG51" s="8"/>
      <c r="AH51" s="8">
        <v>0</v>
      </c>
      <c r="AI51" s="8">
        <v>300000</v>
      </c>
      <c r="AJ51" s="8">
        <v>200000</v>
      </c>
      <c r="AK51" s="8">
        <v>150000</v>
      </c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>
        <f t="shared" si="5"/>
        <v>1600000</v>
      </c>
      <c r="BS51" s="8"/>
      <c r="BT51" s="8"/>
      <c r="BU51" s="8">
        <v>500000</v>
      </c>
      <c r="BV51" s="8">
        <v>300000</v>
      </c>
      <c r="BW51" s="8">
        <v>300000</v>
      </c>
      <c r="BX51" s="10">
        <f t="shared" si="6"/>
        <v>2700000</v>
      </c>
      <c r="BY51" s="38">
        <f t="shared" si="7"/>
        <v>3429280.6000000006</v>
      </c>
      <c r="BZ51" s="8">
        <v>300000</v>
      </c>
      <c r="CA51" s="41"/>
      <c r="CB51" s="41"/>
      <c r="CC51" s="41"/>
      <c r="CD51" s="41"/>
    </row>
    <row r="52" spans="1:82" s="1" customFormat="1" ht="69.75" customHeight="1" x14ac:dyDescent="0.2">
      <c r="A52" s="1">
        <v>1303</v>
      </c>
      <c r="B52" s="11" t="s">
        <v>188</v>
      </c>
      <c r="C52" s="12" t="s">
        <v>220</v>
      </c>
      <c r="D52" s="3" t="s">
        <v>120</v>
      </c>
      <c r="E52" s="4" t="s">
        <v>190</v>
      </c>
      <c r="F52" s="5">
        <v>14895419</v>
      </c>
      <c r="G52" s="6">
        <f t="shared" si="8"/>
        <v>2979083.8000000003</v>
      </c>
      <c r="H52" s="5">
        <v>22233700</v>
      </c>
      <c r="I52" s="7" t="s">
        <v>221</v>
      </c>
      <c r="J52" s="7" t="s">
        <v>222</v>
      </c>
      <c r="K52" s="8"/>
      <c r="L52" s="8"/>
      <c r="M52" s="8"/>
      <c r="N52" s="8"/>
      <c r="O52" s="8"/>
      <c r="P52" s="8"/>
      <c r="Q52" s="9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>
        <f t="shared" ref="BR52:BR79" si="9">SUM(K52:BQ52)</f>
        <v>0</v>
      </c>
      <c r="BS52" s="8"/>
      <c r="BT52" s="8"/>
      <c r="BU52" s="8">
        <v>300000</v>
      </c>
      <c r="BV52" s="8">
        <v>300000</v>
      </c>
      <c r="BW52" s="8">
        <v>200000</v>
      </c>
      <c r="BX52" s="10">
        <f t="shared" ref="BX52:BX79" si="10">SUM(BR52:BW52)</f>
        <v>800000</v>
      </c>
      <c r="BY52" s="38">
        <f t="shared" ref="BY52:BY79" si="11">SUM(G52-BX52)</f>
        <v>2179083.8000000003</v>
      </c>
      <c r="BZ52" s="8">
        <v>200000</v>
      </c>
      <c r="CA52" s="41"/>
      <c r="CB52" s="41"/>
      <c r="CC52" s="41"/>
      <c r="CD52" s="41"/>
    </row>
    <row r="53" spans="1:82" s="1" customFormat="1" ht="69.75" customHeight="1" x14ac:dyDescent="0.2">
      <c r="A53" s="1">
        <v>1304</v>
      </c>
      <c r="B53" s="11" t="s">
        <v>188</v>
      </c>
      <c r="C53" s="12" t="s">
        <v>189</v>
      </c>
      <c r="D53" s="3" t="s">
        <v>120</v>
      </c>
      <c r="E53" s="4" t="s">
        <v>190</v>
      </c>
      <c r="F53" s="5">
        <v>4862280</v>
      </c>
      <c r="G53" s="6">
        <f t="shared" si="8"/>
        <v>972456</v>
      </c>
      <c r="H53" s="5">
        <v>5060780</v>
      </c>
      <c r="I53" s="7" t="s">
        <v>191</v>
      </c>
      <c r="J53" s="7" t="s">
        <v>192</v>
      </c>
      <c r="K53" s="8"/>
      <c r="L53" s="8"/>
      <c r="M53" s="8"/>
      <c r="N53" s="8"/>
      <c r="O53" s="8"/>
      <c r="P53" s="8"/>
      <c r="Q53" s="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>
        <f t="shared" si="9"/>
        <v>0</v>
      </c>
      <c r="BS53" s="8"/>
      <c r="BT53" s="8"/>
      <c r="BU53" s="8">
        <v>0</v>
      </c>
      <c r="BV53" s="8">
        <v>0</v>
      </c>
      <c r="BW53" s="8">
        <v>100000</v>
      </c>
      <c r="BX53" s="10">
        <f t="shared" si="10"/>
        <v>100000</v>
      </c>
      <c r="BY53" s="38">
        <f t="shared" si="11"/>
        <v>872456</v>
      </c>
      <c r="BZ53" s="8">
        <v>100000</v>
      </c>
      <c r="CA53" s="41"/>
      <c r="CB53" s="41"/>
      <c r="CC53" s="41"/>
      <c r="CD53" s="41"/>
    </row>
    <row r="54" spans="1:82" s="1" customFormat="1" ht="69.75" customHeight="1" x14ac:dyDescent="0.2">
      <c r="A54" s="1">
        <v>1229</v>
      </c>
      <c r="B54" s="11" t="s">
        <v>239</v>
      </c>
      <c r="C54" s="12" t="s">
        <v>247</v>
      </c>
      <c r="D54" s="3" t="s">
        <v>201</v>
      </c>
      <c r="E54" s="4" t="s">
        <v>141</v>
      </c>
      <c r="F54" s="5">
        <v>7315000</v>
      </c>
      <c r="G54" s="6">
        <f t="shared" si="8"/>
        <v>1463000</v>
      </c>
      <c r="H54" s="5">
        <v>10340000</v>
      </c>
      <c r="I54" s="7" t="s">
        <v>158</v>
      </c>
      <c r="J54" s="7" t="s">
        <v>248</v>
      </c>
      <c r="K54" s="8"/>
      <c r="L54" s="8"/>
      <c r="M54" s="8"/>
      <c r="N54" s="8"/>
      <c r="O54" s="8"/>
      <c r="P54" s="8"/>
      <c r="Q54" s="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>
        <v>0</v>
      </c>
      <c r="BO54" s="8">
        <v>0</v>
      </c>
      <c r="BP54" s="8">
        <v>200000</v>
      </c>
      <c r="BQ54" s="8">
        <v>100000</v>
      </c>
      <c r="BR54" s="8">
        <f t="shared" si="9"/>
        <v>300000</v>
      </c>
      <c r="BS54" s="8">
        <v>100000</v>
      </c>
      <c r="BT54" s="8">
        <v>100000</v>
      </c>
      <c r="BU54" s="8">
        <v>100000</v>
      </c>
      <c r="BV54" s="8">
        <v>200000</v>
      </c>
      <c r="BW54" s="8">
        <v>200000</v>
      </c>
      <c r="BX54" s="10">
        <f t="shared" si="10"/>
        <v>1000000</v>
      </c>
      <c r="BY54" s="38">
        <f t="shared" si="11"/>
        <v>463000</v>
      </c>
      <c r="BZ54" s="8">
        <v>200000</v>
      </c>
      <c r="CA54" s="41"/>
      <c r="CB54" s="41"/>
      <c r="CC54" s="41"/>
      <c r="CD54" s="41"/>
    </row>
    <row r="55" spans="1:82" s="1" customFormat="1" ht="69.75" customHeight="1" x14ac:dyDescent="0.2">
      <c r="A55" s="1">
        <v>1189</v>
      </c>
      <c r="B55" s="11" t="s">
        <v>407</v>
      </c>
      <c r="C55" s="12" t="s">
        <v>408</v>
      </c>
      <c r="D55" s="3" t="s">
        <v>10</v>
      </c>
      <c r="E55" s="4" t="s">
        <v>37</v>
      </c>
      <c r="F55" s="5">
        <v>7324688</v>
      </c>
      <c r="G55" s="6">
        <f t="shared" si="8"/>
        <v>1464937.6</v>
      </c>
      <c r="H55" s="5">
        <v>8526274</v>
      </c>
      <c r="I55" s="7" t="s">
        <v>409</v>
      </c>
      <c r="J55" s="7" t="s">
        <v>410</v>
      </c>
      <c r="K55" s="8"/>
      <c r="L55" s="8"/>
      <c r="M55" s="8"/>
      <c r="N55" s="8"/>
      <c r="O55" s="8"/>
      <c r="P55" s="8"/>
      <c r="Q55" s="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>
        <v>0</v>
      </c>
      <c r="BN55" s="8">
        <v>100000</v>
      </c>
      <c r="BO55" s="8">
        <v>200000</v>
      </c>
      <c r="BP55" s="8">
        <v>200000</v>
      </c>
      <c r="BQ55" s="8">
        <v>100000</v>
      </c>
      <c r="BR55" s="8">
        <f t="shared" si="9"/>
        <v>600000</v>
      </c>
      <c r="BS55" s="8">
        <v>100000</v>
      </c>
      <c r="BT55" s="8">
        <v>200000</v>
      </c>
      <c r="BU55" s="8">
        <v>200000</v>
      </c>
      <c r="BV55" s="8">
        <v>100000</v>
      </c>
      <c r="BW55" s="8">
        <v>100000</v>
      </c>
      <c r="BX55" s="10">
        <f t="shared" si="10"/>
        <v>1300000</v>
      </c>
      <c r="BY55" s="38">
        <f t="shared" si="11"/>
        <v>164937.60000000009</v>
      </c>
      <c r="BZ55" s="44">
        <v>80000</v>
      </c>
      <c r="CA55" s="41"/>
      <c r="CB55" s="41"/>
      <c r="CC55" s="41"/>
      <c r="CD55" s="41"/>
    </row>
    <row r="56" spans="1:82" s="1" customFormat="1" ht="69.75" customHeight="1" x14ac:dyDescent="0.2">
      <c r="A56" s="1">
        <v>1363</v>
      </c>
      <c r="B56" s="2" t="s">
        <v>22</v>
      </c>
      <c r="C56" s="2" t="s">
        <v>529</v>
      </c>
      <c r="D56" s="3" t="s">
        <v>2</v>
      </c>
      <c r="E56" s="4"/>
      <c r="F56" s="5">
        <v>1361540.17</v>
      </c>
      <c r="G56" s="6">
        <f t="shared" si="8"/>
        <v>272308.03399999999</v>
      </c>
      <c r="H56" s="5">
        <v>2140272.65</v>
      </c>
      <c r="I56" s="7" t="s">
        <v>23</v>
      </c>
      <c r="J56" s="7" t="s">
        <v>24</v>
      </c>
      <c r="K56" s="8"/>
      <c r="L56" s="8"/>
      <c r="M56" s="8"/>
      <c r="N56" s="8"/>
      <c r="O56" s="8"/>
      <c r="P56" s="8"/>
      <c r="Q56" s="9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>
        <f t="shared" si="9"/>
        <v>0</v>
      </c>
      <c r="BS56" s="8"/>
      <c r="BT56" s="8"/>
      <c r="BU56" s="8"/>
      <c r="BV56" s="8"/>
      <c r="BW56" s="8"/>
      <c r="BX56" s="10">
        <f t="shared" si="10"/>
        <v>0</v>
      </c>
      <c r="BY56" s="38">
        <f t="shared" si="11"/>
        <v>272308.03399999999</v>
      </c>
      <c r="BZ56" s="8">
        <v>200000</v>
      </c>
      <c r="CA56" s="41"/>
      <c r="CB56" s="41"/>
      <c r="CC56" s="41"/>
      <c r="CD56" s="41"/>
    </row>
    <row r="57" spans="1:82" s="1" customFormat="1" ht="69.75" customHeight="1" x14ac:dyDescent="0.2">
      <c r="A57" s="1">
        <v>1287</v>
      </c>
      <c r="B57" s="11" t="s">
        <v>22</v>
      </c>
      <c r="C57" s="12" t="s">
        <v>429</v>
      </c>
      <c r="D57" s="3" t="s">
        <v>10</v>
      </c>
      <c r="E57" s="4" t="s">
        <v>75</v>
      </c>
      <c r="F57" s="5">
        <v>42444455</v>
      </c>
      <c r="G57" s="6">
        <f t="shared" si="8"/>
        <v>8488891</v>
      </c>
      <c r="H57" s="5">
        <v>52487774</v>
      </c>
      <c r="I57" s="7" t="s">
        <v>430</v>
      </c>
      <c r="J57" s="7" t="s">
        <v>431</v>
      </c>
      <c r="K57" s="8"/>
      <c r="L57" s="8"/>
      <c r="M57" s="8"/>
      <c r="N57" s="8"/>
      <c r="O57" s="8"/>
      <c r="P57" s="8"/>
      <c r="Q57" s="9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>
        <f t="shared" si="9"/>
        <v>0</v>
      </c>
      <c r="BS57" s="8"/>
      <c r="BT57" s="8">
        <v>500000</v>
      </c>
      <c r="BU57" s="8">
        <v>1000000</v>
      </c>
      <c r="BV57" s="8">
        <v>600000</v>
      </c>
      <c r="BW57" s="8">
        <v>500000</v>
      </c>
      <c r="BX57" s="10">
        <f t="shared" si="10"/>
        <v>2600000</v>
      </c>
      <c r="BY57" s="38">
        <f t="shared" si="11"/>
        <v>5888891</v>
      </c>
      <c r="BZ57" s="8">
        <v>500000</v>
      </c>
      <c r="CA57" s="41"/>
      <c r="CB57" s="41"/>
      <c r="CC57" s="41"/>
      <c r="CD57" s="41"/>
    </row>
    <row r="58" spans="1:82" s="1" customFormat="1" ht="69.75" customHeight="1" x14ac:dyDescent="0.2">
      <c r="A58" s="1">
        <v>1321</v>
      </c>
      <c r="B58" s="1" t="s">
        <v>22</v>
      </c>
      <c r="C58" s="2" t="s">
        <v>144</v>
      </c>
      <c r="D58" s="3" t="s">
        <v>10</v>
      </c>
      <c r="E58" s="4" t="s">
        <v>145</v>
      </c>
      <c r="F58" s="5">
        <v>21452396</v>
      </c>
      <c r="G58" s="6">
        <f t="shared" si="8"/>
        <v>4290479.2</v>
      </c>
      <c r="H58" s="5">
        <v>25566499</v>
      </c>
      <c r="I58" s="7" t="s">
        <v>146</v>
      </c>
      <c r="J58" s="7" t="s">
        <v>147</v>
      </c>
      <c r="K58" s="8"/>
      <c r="L58" s="8"/>
      <c r="M58" s="8"/>
      <c r="N58" s="8"/>
      <c r="O58" s="8"/>
      <c r="P58" s="8"/>
      <c r="Q58" s="9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>
        <f t="shared" si="9"/>
        <v>0</v>
      </c>
      <c r="BS58" s="8"/>
      <c r="BT58" s="8"/>
      <c r="BU58" s="8"/>
      <c r="BV58" s="8">
        <v>0</v>
      </c>
      <c r="BW58" s="8">
        <v>400000</v>
      </c>
      <c r="BX58" s="10">
        <f t="shared" si="10"/>
        <v>400000</v>
      </c>
      <c r="BY58" s="38">
        <f t="shared" si="11"/>
        <v>3890479.2</v>
      </c>
      <c r="BZ58" s="8">
        <v>400000</v>
      </c>
      <c r="CA58" s="41"/>
      <c r="CB58" s="41"/>
      <c r="CC58" s="41"/>
      <c r="CD58" s="41"/>
    </row>
    <row r="59" spans="1:82" s="1" customFormat="1" ht="69.75" customHeight="1" x14ac:dyDescent="0.2">
      <c r="A59" s="1">
        <v>1254</v>
      </c>
      <c r="B59" s="11" t="s">
        <v>22</v>
      </c>
      <c r="C59" s="12" t="s">
        <v>163</v>
      </c>
      <c r="D59" s="3" t="s">
        <v>2</v>
      </c>
      <c r="E59" s="4" t="s">
        <v>164</v>
      </c>
      <c r="F59" s="5">
        <v>8031435</v>
      </c>
      <c r="G59" s="6">
        <f>F59*0.2</f>
        <v>1606287</v>
      </c>
      <c r="H59" s="5">
        <v>9263000</v>
      </c>
      <c r="I59" s="7" t="s">
        <v>23</v>
      </c>
      <c r="J59" s="7" t="s">
        <v>165</v>
      </c>
      <c r="K59" s="8"/>
      <c r="L59" s="8"/>
      <c r="M59" s="8"/>
      <c r="N59" s="8"/>
      <c r="O59" s="8"/>
      <c r="P59" s="8"/>
      <c r="Q59" s="9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>
        <v>100000</v>
      </c>
      <c r="BQ59" s="8">
        <v>100000</v>
      </c>
      <c r="BR59" s="8">
        <f t="shared" si="9"/>
        <v>200000</v>
      </c>
      <c r="BS59" s="8">
        <v>100000</v>
      </c>
      <c r="BT59" s="8">
        <v>200000</v>
      </c>
      <c r="BU59" s="8">
        <v>300000</v>
      </c>
      <c r="BV59" s="8">
        <v>200000</v>
      </c>
      <c r="BW59" s="8">
        <v>200000</v>
      </c>
      <c r="BX59" s="10">
        <f t="shared" si="10"/>
        <v>1200000</v>
      </c>
      <c r="BY59" s="38">
        <f t="shared" si="11"/>
        <v>406287</v>
      </c>
      <c r="BZ59" s="8">
        <v>200000</v>
      </c>
      <c r="CA59" s="41"/>
      <c r="CB59" s="41"/>
      <c r="CC59" s="41"/>
      <c r="CD59" s="41"/>
    </row>
    <row r="60" spans="1:82" s="1" customFormat="1" ht="79.5" customHeight="1" x14ac:dyDescent="0.2">
      <c r="A60" s="1">
        <v>1166</v>
      </c>
      <c r="B60" s="11" t="s">
        <v>152</v>
      </c>
      <c r="C60" s="12" t="s">
        <v>153</v>
      </c>
      <c r="D60" s="3" t="s">
        <v>10</v>
      </c>
      <c r="E60" s="4" t="s">
        <v>154</v>
      </c>
      <c r="F60" s="5">
        <v>6357175</v>
      </c>
      <c r="G60" s="6">
        <f>F60*0.2</f>
        <v>1271435</v>
      </c>
      <c r="H60" s="5">
        <v>7710690</v>
      </c>
      <c r="I60" s="7" t="s">
        <v>155</v>
      </c>
      <c r="J60" s="7" t="s">
        <v>156</v>
      </c>
      <c r="K60" s="8"/>
      <c r="L60" s="8"/>
      <c r="M60" s="8"/>
      <c r="N60" s="8"/>
      <c r="O60" s="8"/>
      <c r="P60" s="8"/>
      <c r="Q60" s="9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>
        <v>100000</v>
      </c>
      <c r="BK60" s="8">
        <v>100000</v>
      </c>
      <c r="BL60" s="8">
        <v>100000</v>
      </c>
      <c r="BM60" s="8">
        <v>100000</v>
      </c>
      <c r="BN60" s="8">
        <v>100000</v>
      </c>
      <c r="BO60" s="8">
        <v>100000</v>
      </c>
      <c r="BP60" s="8">
        <v>50000</v>
      </c>
      <c r="BQ60" s="8">
        <v>0</v>
      </c>
      <c r="BR60" s="8">
        <f t="shared" si="9"/>
        <v>650000</v>
      </c>
      <c r="BS60" s="8">
        <v>50000</v>
      </c>
      <c r="BT60" s="8">
        <v>100000</v>
      </c>
      <c r="BU60" s="8">
        <v>150000</v>
      </c>
      <c r="BV60" s="8">
        <v>0</v>
      </c>
      <c r="BW60" s="8">
        <v>100000</v>
      </c>
      <c r="BX60" s="10">
        <f t="shared" si="10"/>
        <v>1050000</v>
      </c>
      <c r="BY60" s="38">
        <f t="shared" si="11"/>
        <v>221435</v>
      </c>
      <c r="BZ60" s="8">
        <v>150000</v>
      </c>
      <c r="CA60" s="41"/>
      <c r="CB60" s="41"/>
      <c r="CC60" s="41"/>
      <c r="CD60" s="41"/>
    </row>
    <row r="61" spans="1:82" s="1" customFormat="1" ht="128.25" customHeight="1" x14ac:dyDescent="0.2">
      <c r="A61" s="13">
        <v>732</v>
      </c>
      <c r="B61" s="12" t="s">
        <v>282</v>
      </c>
      <c r="C61" s="13" t="s">
        <v>283</v>
      </c>
      <c r="D61" s="3" t="s">
        <v>120</v>
      </c>
      <c r="E61" s="4" t="s">
        <v>284</v>
      </c>
      <c r="F61" s="6">
        <v>18445496</v>
      </c>
      <c r="G61" s="6">
        <f>0.2*F61</f>
        <v>3689099.2</v>
      </c>
      <c r="H61" s="5">
        <v>19982906</v>
      </c>
      <c r="I61" s="7" t="s">
        <v>285</v>
      </c>
      <c r="J61" s="7" t="s">
        <v>286</v>
      </c>
      <c r="K61" s="8"/>
      <c r="L61" s="8"/>
      <c r="M61" s="8"/>
      <c r="N61" s="8"/>
      <c r="O61" s="8"/>
      <c r="P61" s="8"/>
      <c r="Q61" s="9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>
        <v>0</v>
      </c>
      <c r="AW61" s="8">
        <v>150000</v>
      </c>
      <c r="AX61" s="8">
        <v>150000</v>
      </c>
      <c r="AY61" s="8">
        <v>100000</v>
      </c>
      <c r="AZ61" s="8">
        <v>100000</v>
      </c>
      <c r="BA61" s="8">
        <v>100000</v>
      </c>
      <c r="BB61" s="8">
        <v>100000</v>
      </c>
      <c r="BC61" s="8">
        <v>80000</v>
      </c>
      <c r="BD61" s="8">
        <v>80000</v>
      </c>
      <c r="BE61" s="8">
        <v>50000</v>
      </c>
      <c r="BF61" s="8">
        <v>50000</v>
      </c>
      <c r="BG61" s="8">
        <v>50000</v>
      </c>
      <c r="BH61" s="8">
        <v>50000</v>
      </c>
      <c r="BI61" s="8">
        <v>50000</v>
      </c>
      <c r="BJ61" s="8">
        <v>50000</v>
      </c>
      <c r="BK61" s="8">
        <v>50000</v>
      </c>
      <c r="BL61" s="8">
        <v>50000</v>
      </c>
      <c r="BM61" s="8">
        <v>50000</v>
      </c>
      <c r="BN61" s="8">
        <v>50000</v>
      </c>
      <c r="BO61" s="8">
        <v>200000</v>
      </c>
      <c r="BP61" s="8">
        <v>100000</v>
      </c>
      <c r="BQ61" s="8">
        <v>100000</v>
      </c>
      <c r="BR61" s="8">
        <f t="shared" si="9"/>
        <v>1760000</v>
      </c>
      <c r="BS61" s="8">
        <v>100000</v>
      </c>
      <c r="BT61" s="8">
        <v>100000</v>
      </c>
      <c r="BU61" s="8">
        <v>100000</v>
      </c>
      <c r="BV61" s="8">
        <v>200000</v>
      </c>
      <c r="BW61" s="8">
        <v>200000</v>
      </c>
      <c r="BX61" s="10">
        <f t="shared" si="10"/>
        <v>2460000</v>
      </c>
      <c r="BY61" s="38">
        <f t="shared" si="11"/>
        <v>1229099.2000000002</v>
      </c>
      <c r="BZ61" s="8">
        <v>200000</v>
      </c>
      <c r="CA61" s="41"/>
      <c r="CB61" s="41"/>
      <c r="CC61" s="41"/>
      <c r="CD61" s="41"/>
    </row>
    <row r="62" spans="1:82" s="1" customFormat="1" ht="69.75" customHeight="1" x14ac:dyDescent="0.2">
      <c r="A62" s="1">
        <v>1176</v>
      </c>
      <c r="B62" s="11" t="s">
        <v>282</v>
      </c>
      <c r="C62" s="12" t="s">
        <v>310</v>
      </c>
      <c r="D62" s="3" t="s">
        <v>53</v>
      </c>
      <c r="E62" s="4" t="s">
        <v>37</v>
      </c>
      <c r="F62" s="5">
        <v>96026864</v>
      </c>
      <c r="G62" s="6">
        <f t="shared" ref="G62:G93" si="12">F62*0.2</f>
        <v>19205372.800000001</v>
      </c>
      <c r="H62" s="5">
        <v>116090433</v>
      </c>
      <c r="I62" s="7" t="s">
        <v>311</v>
      </c>
      <c r="J62" s="7" t="s">
        <v>169</v>
      </c>
      <c r="K62" s="8"/>
      <c r="L62" s="8"/>
      <c r="M62" s="8"/>
      <c r="N62" s="8"/>
      <c r="O62" s="8"/>
      <c r="P62" s="8"/>
      <c r="Q62" s="9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>
        <v>0</v>
      </c>
      <c r="BN62" s="8">
        <v>0</v>
      </c>
      <c r="BO62" s="8">
        <v>0</v>
      </c>
      <c r="BP62" s="8">
        <v>400000</v>
      </c>
      <c r="BQ62" s="8">
        <v>400000</v>
      </c>
      <c r="BR62" s="8">
        <f t="shared" si="9"/>
        <v>800000</v>
      </c>
      <c r="BS62" s="8">
        <v>400000</v>
      </c>
      <c r="BT62" s="8">
        <v>1000000</v>
      </c>
      <c r="BU62" s="8">
        <v>1000000</v>
      </c>
      <c r="BV62" s="8">
        <v>600000</v>
      </c>
      <c r="BW62" s="8">
        <v>500000</v>
      </c>
      <c r="BX62" s="10">
        <f t="shared" si="10"/>
        <v>4300000</v>
      </c>
      <c r="BY62" s="38">
        <f t="shared" si="11"/>
        <v>14905372.800000001</v>
      </c>
      <c r="BZ62" s="8">
        <v>500000</v>
      </c>
      <c r="CA62" s="41"/>
      <c r="CB62" s="41"/>
      <c r="CC62" s="41"/>
      <c r="CD62" s="41"/>
    </row>
    <row r="63" spans="1:82" s="1" customFormat="1" ht="99" customHeight="1" x14ac:dyDescent="0.2">
      <c r="A63" s="11">
        <v>902</v>
      </c>
      <c r="B63" s="13" t="s">
        <v>124</v>
      </c>
      <c r="C63" s="13" t="s">
        <v>125</v>
      </c>
      <c r="D63" s="3" t="s">
        <v>53</v>
      </c>
      <c r="E63" s="4" t="s">
        <v>126</v>
      </c>
      <c r="F63" s="6">
        <v>32722037</v>
      </c>
      <c r="G63" s="6">
        <f t="shared" si="12"/>
        <v>6544407.4000000004</v>
      </c>
      <c r="H63" s="5">
        <v>82218832</v>
      </c>
      <c r="I63" s="17" t="s">
        <v>530</v>
      </c>
      <c r="J63" s="7" t="s">
        <v>531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>
        <v>0</v>
      </c>
      <c r="BC63" s="8">
        <v>0</v>
      </c>
      <c r="BD63" s="8">
        <v>400000</v>
      </c>
      <c r="BE63" s="8">
        <v>400000</v>
      </c>
      <c r="BF63" s="8">
        <v>400000</v>
      </c>
      <c r="BG63" s="8">
        <v>300000</v>
      </c>
      <c r="BH63" s="8">
        <v>0</v>
      </c>
      <c r="BI63" s="8">
        <v>300000</v>
      </c>
      <c r="BJ63" s="8">
        <v>300000</v>
      </c>
      <c r="BK63" s="8">
        <v>200000</v>
      </c>
      <c r="BL63" s="8">
        <v>200000</v>
      </c>
      <c r="BM63" s="8">
        <v>300000</v>
      </c>
      <c r="BN63" s="8">
        <v>300000</v>
      </c>
      <c r="BO63" s="8">
        <v>300000</v>
      </c>
      <c r="BP63" s="8">
        <v>300000</v>
      </c>
      <c r="BQ63" s="8">
        <v>250000</v>
      </c>
      <c r="BR63" s="8">
        <f t="shared" si="9"/>
        <v>3950000</v>
      </c>
      <c r="BS63" s="8">
        <v>250000</v>
      </c>
      <c r="BT63" s="8">
        <v>500000</v>
      </c>
      <c r="BU63" s="8">
        <v>500000</v>
      </c>
      <c r="BV63" s="8">
        <v>300000</v>
      </c>
      <c r="BW63" s="8">
        <v>300000</v>
      </c>
      <c r="BX63" s="10">
        <f t="shared" si="10"/>
        <v>5800000</v>
      </c>
      <c r="BY63" s="38">
        <f t="shared" si="11"/>
        <v>744407.40000000037</v>
      </c>
      <c r="BZ63" s="8">
        <v>300000</v>
      </c>
      <c r="CA63" s="41"/>
      <c r="CB63" s="41"/>
      <c r="CC63" s="41"/>
      <c r="CD63" s="41"/>
    </row>
    <row r="64" spans="1:82" s="1" customFormat="1" ht="105" customHeight="1" x14ac:dyDescent="0.2">
      <c r="A64" s="13">
        <v>974</v>
      </c>
      <c r="B64" s="11" t="s">
        <v>100</v>
      </c>
      <c r="C64" s="12" t="s">
        <v>101</v>
      </c>
      <c r="D64" s="3" t="s">
        <v>10</v>
      </c>
      <c r="E64" s="4" t="s">
        <v>102</v>
      </c>
      <c r="F64" s="5">
        <v>21417977</v>
      </c>
      <c r="G64" s="6">
        <f t="shared" si="12"/>
        <v>4283595.4000000004</v>
      </c>
      <c r="H64" s="5">
        <v>25968727</v>
      </c>
      <c r="I64" s="7" t="s">
        <v>103</v>
      </c>
      <c r="J64" s="7" t="s">
        <v>104</v>
      </c>
      <c r="K64" s="8"/>
      <c r="L64" s="8"/>
      <c r="M64" s="8"/>
      <c r="N64" s="8"/>
      <c r="O64" s="8"/>
      <c r="P64" s="8"/>
      <c r="Q64" s="9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>
        <v>0</v>
      </c>
      <c r="BE64" s="8">
        <v>0</v>
      </c>
      <c r="BF64" s="8">
        <v>0</v>
      </c>
      <c r="BG64" s="8">
        <v>300000</v>
      </c>
      <c r="BH64" s="8">
        <v>0</v>
      </c>
      <c r="BI64" s="8">
        <v>300000</v>
      </c>
      <c r="BJ64" s="8">
        <v>300000</v>
      </c>
      <c r="BK64" s="8">
        <v>200000</v>
      </c>
      <c r="BL64" s="8">
        <v>200000</v>
      </c>
      <c r="BM64" s="8">
        <v>200000</v>
      </c>
      <c r="BN64" s="8">
        <v>200000</v>
      </c>
      <c r="BO64" s="8">
        <v>200000</v>
      </c>
      <c r="BP64" s="8">
        <v>200000</v>
      </c>
      <c r="BQ64" s="8">
        <v>100000</v>
      </c>
      <c r="BR64" s="8">
        <f t="shared" si="9"/>
        <v>2200000</v>
      </c>
      <c r="BS64" s="8">
        <v>200000</v>
      </c>
      <c r="BT64" s="8">
        <v>400000</v>
      </c>
      <c r="BU64" s="8">
        <v>500000</v>
      </c>
      <c r="BV64" s="8">
        <v>200000</v>
      </c>
      <c r="BW64" s="8">
        <v>200000</v>
      </c>
      <c r="BX64" s="10">
        <f t="shared" si="10"/>
        <v>3700000</v>
      </c>
      <c r="BY64" s="38">
        <f t="shared" si="11"/>
        <v>583595.40000000037</v>
      </c>
      <c r="BZ64" s="8">
        <v>300000</v>
      </c>
      <c r="CA64" s="41"/>
      <c r="CB64" s="41"/>
      <c r="CC64" s="41"/>
      <c r="CD64" s="41"/>
    </row>
    <row r="65" spans="1:82" s="1" customFormat="1" ht="69.75" customHeight="1" x14ac:dyDescent="0.2">
      <c r="A65" s="1">
        <v>1322</v>
      </c>
      <c r="B65" s="1" t="s">
        <v>42</v>
      </c>
      <c r="C65" s="14" t="s">
        <v>230</v>
      </c>
      <c r="D65" s="3" t="s">
        <v>10</v>
      </c>
      <c r="E65" s="4" t="s">
        <v>145</v>
      </c>
      <c r="F65" s="5">
        <v>11895174</v>
      </c>
      <c r="G65" s="6">
        <f t="shared" si="12"/>
        <v>2379034.8000000003</v>
      </c>
      <c r="H65" s="5">
        <v>12360725</v>
      </c>
      <c r="I65" s="7" t="s">
        <v>76</v>
      </c>
      <c r="J65" s="7" t="s">
        <v>231</v>
      </c>
      <c r="K65" s="8"/>
      <c r="L65" s="8"/>
      <c r="M65" s="8"/>
      <c r="N65" s="8"/>
      <c r="O65" s="8"/>
      <c r="P65" s="8"/>
      <c r="Q65" s="9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>
        <f t="shared" si="9"/>
        <v>0</v>
      </c>
      <c r="BS65" s="8"/>
      <c r="BT65" s="8"/>
      <c r="BU65" s="8"/>
      <c r="BV65" s="8">
        <v>0</v>
      </c>
      <c r="BW65" s="8">
        <v>300000</v>
      </c>
      <c r="BX65" s="10">
        <f t="shared" si="10"/>
        <v>300000</v>
      </c>
      <c r="BY65" s="38">
        <f t="shared" si="11"/>
        <v>2079034.8000000003</v>
      </c>
      <c r="BZ65" s="8">
        <v>300000</v>
      </c>
      <c r="CA65" s="41"/>
      <c r="CB65" s="41"/>
      <c r="CC65" s="41"/>
      <c r="CD65" s="41"/>
    </row>
    <row r="66" spans="1:82" s="1" customFormat="1" ht="69.75" customHeight="1" x14ac:dyDescent="0.2">
      <c r="A66" s="1">
        <v>1236</v>
      </c>
      <c r="B66" s="11" t="s">
        <v>42</v>
      </c>
      <c r="C66" s="12" t="s">
        <v>275</v>
      </c>
      <c r="D66" s="3" t="s">
        <v>53</v>
      </c>
      <c r="E66" s="4" t="s">
        <v>164</v>
      </c>
      <c r="F66" s="5">
        <v>15769566</v>
      </c>
      <c r="G66" s="6">
        <f t="shared" si="12"/>
        <v>3153913.2</v>
      </c>
      <c r="H66" s="5">
        <v>19877012</v>
      </c>
      <c r="I66" s="7" t="s">
        <v>276</v>
      </c>
      <c r="J66" s="7" t="s">
        <v>277</v>
      </c>
      <c r="K66" s="8"/>
      <c r="L66" s="8"/>
      <c r="M66" s="8"/>
      <c r="N66" s="8"/>
      <c r="O66" s="8"/>
      <c r="P66" s="8"/>
      <c r="Q66" s="9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>
        <v>0</v>
      </c>
      <c r="BP66" s="8">
        <v>0</v>
      </c>
      <c r="BQ66" s="8">
        <v>0</v>
      </c>
      <c r="BR66" s="8">
        <f t="shared" si="9"/>
        <v>0</v>
      </c>
      <c r="BS66" s="8">
        <v>200000</v>
      </c>
      <c r="BT66" s="8">
        <v>200000</v>
      </c>
      <c r="BU66" s="8">
        <v>300000</v>
      </c>
      <c r="BV66" s="8">
        <v>300000</v>
      </c>
      <c r="BW66" s="8">
        <v>300000</v>
      </c>
      <c r="BX66" s="10">
        <f t="shared" si="10"/>
        <v>1300000</v>
      </c>
      <c r="BY66" s="38">
        <f t="shared" si="11"/>
        <v>1853913.2000000002</v>
      </c>
      <c r="BZ66" s="8">
        <v>200000</v>
      </c>
      <c r="CA66" s="41"/>
      <c r="CB66" s="41"/>
      <c r="CC66" s="41"/>
      <c r="CD66" s="41"/>
    </row>
    <row r="67" spans="1:82" s="1" customFormat="1" ht="69.75" customHeight="1" x14ac:dyDescent="0.2">
      <c r="A67" s="1">
        <v>1288</v>
      </c>
      <c r="B67" s="11" t="s">
        <v>42</v>
      </c>
      <c r="C67" s="12" t="s">
        <v>157</v>
      </c>
      <c r="D67" s="3" t="s">
        <v>10</v>
      </c>
      <c r="E67" s="4" t="s">
        <v>75</v>
      </c>
      <c r="F67" s="5">
        <v>3573500</v>
      </c>
      <c r="G67" s="6">
        <f t="shared" si="12"/>
        <v>714700</v>
      </c>
      <c r="H67" s="5">
        <v>6054500</v>
      </c>
      <c r="I67" s="7" t="s">
        <v>158</v>
      </c>
      <c r="J67" s="7" t="s">
        <v>159</v>
      </c>
      <c r="K67" s="8"/>
      <c r="L67" s="8"/>
      <c r="M67" s="8"/>
      <c r="N67" s="8"/>
      <c r="O67" s="8"/>
      <c r="P67" s="8"/>
      <c r="Q67" s="9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>
        <f t="shared" si="9"/>
        <v>0</v>
      </c>
      <c r="BS67" s="8"/>
      <c r="BT67" s="8">
        <v>0</v>
      </c>
      <c r="BU67" s="8">
        <v>200000</v>
      </c>
      <c r="BV67" s="8">
        <v>200000</v>
      </c>
      <c r="BW67" s="8">
        <v>100000</v>
      </c>
      <c r="BX67" s="10">
        <f t="shared" si="10"/>
        <v>500000</v>
      </c>
      <c r="BY67" s="38">
        <f t="shared" si="11"/>
        <v>214700</v>
      </c>
      <c r="BZ67" s="8">
        <v>100000</v>
      </c>
      <c r="CA67" s="41"/>
      <c r="CB67" s="41"/>
      <c r="CC67" s="41"/>
      <c r="CD67" s="41"/>
    </row>
    <row r="68" spans="1:82" s="1" customFormat="1" ht="69.75" customHeight="1" x14ac:dyDescent="0.2">
      <c r="A68" s="1">
        <v>1238</v>
      </c>
      <c r="B68" s="11" t="s">
        <v>42</v>
      </c>
      <c r="C68" s="12" t="s">
        <v>43</v>
      </c>
      <c r="D68" s="3" t="s">
        <v>10</v>
      </c>
      <c r="E68" s="4" t="s">
        <v>44</v>
      </c>
      <c r="F68" s="5">
        <v>23859807</v>
      </c>
      <c r="G68" s="6">
        <f t="shared" si="12"/>
        <v>4771961.4000000004</v>
      </c>
      <c r="H68" s="5">
        <v>29767453</v>
      </c>
      <c r="I68" s="7" t="s">
        <v>45</v>
      </c>
      <c r="J68" s="7" t="s">
        <v>46</v>
      </c>
      <c r="K68" s="8"/>
      <c r="L68" s="8"/>
      <c r="M68" s="8"/>
      <c r="N68" s="8"/>
      <c r="O68" s="8"/>
      <c r="P68" s="8"/>
      <c r="Q68" s="9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>
        <v>0</v>
      </c>
      <c r="BP68" s="8">
        <v>0</v>
      </c>
      <c r="BQ68" s="8">
        <v>100000</v>
      </c>
      <c r="BR68" s="8">
        <f t="shared" si="9"/>
        <v>100000</v>
      </c>
      <c r="BS68" s="8">
        <v>100000</v>
      </c>
      <c r="BT68" s="8">
        <v>50000</v>
      </c>
      <c r="BU68" s="8">
        <v>100000</v>
      </c>
      <c r="BV68" s="8">
        <v>100000</v>
      </c>
      <c r="BW68" s="8">
        <v>100000</v>
      </c>
      <c r="BX68" s="10">
        <f t="shared" si="10"/>
        <v>550000</v>
      </c>
      <c r="BY68" s="38">
        <f t="shared" si="11"/>
        <v>4221961.4000000004</v>
      </c>
      <c r="BZ68" s="8">
        <v>100000</v>
      </c>
      <c r="CA68" s="41"/>
      <c r="CB68" s="41"/>
      <c r="CC68" s="41"/>
      <c r="CD68" s="41"/>
    </row>
    <row r="69" spans="1:82" s="1" customFormat="1" ht="220.5" customHeight="1" x14ac:dyDescent="0.2">
      <c r="A69" s="13">
        <v>10</v>
      </c>
      <c r="B69" s="18" t="s">
        <v>42</v>
      </c>
      <c r="C69" s="12" t="s">
        <v>47</v>
      </c>
      <c r="D69" s="3" t="s">
        <v>10</v>
      </c>
      <c r="E69" s="4" t="s">
        <v>48</v>
      </c>
      <c r="F69" s="6">
        <v>68423506</v>
      </c>
      <c r="G69" s="6">
        <f t="shared" si="12"/>
        <v>13684701.200000001</v>
      </c>
      <c r="H69" s="5">
        <v>86025328</v>
      </c>
      <c r="I69" s="7" t="s">
        <v>49</v>
      </c>
      <c r="J69" s="7" t="s">
        <v>46</v>
      </c>
      <c r="K69" s="8">
        <v>1000000</v>
      </c>
      <c r="L69" s="8">
        <v>0</v>
      </c>
      <c r="M69" s="8">
        <v>750000</v>
      </c>
      <c r="N69" s="8"/>
      <c r="O69" s="8">
        <v>250000</v>
      </c>
      <c r="P69" s="8"/>
      <c r="Q69" s="9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>
        <v>500000</v>
      </c>
      <c r="AD69" s="8">
        <v>300000</v>
      </c>
      <c r="AE69" s="8">
        <v>300000</v>
      </c>
      <c r="AF69" s="8">
        <v>200000</v>
      </c>
      <c r="AG69" s="8">
        <v>200000</v>
      </c>
      <c r="AH69" s="8">
        <v>200000</v>
      </c>
      <c r="AI69" s="8">
        <v>200000</v>
      </c>
      <c r="AJ69" s="8">
        <v>200000</v>
      </c>
      <c r="AK69" s="8">
        <v>200000</v>
      </c>
      <c r="AL69" s="8">
        <v>200000</v>
      </c>
      <c r="AM69" s="8">
        <v>200000</v>
      </c>
      <c r="AN69" s="8">
        <v>200000</v>
      </c>
      <c r="AO69" s="8">
        <v>200000</v>
      </c>
      <c r="AP69" s="8">
        <v>200000</v>
      </c>
      <c r="AQ69" s="8">
        <v>200000</v>
      </c>
      <c r="AR69" s="8">
        <v>200000</v>
      </c>
      <c r="AS69" s="8">
        <v>200000</v>
      </c>
      <c r="AT69" s="8">
        <v>100000</v>
      </c>
      <c r="AU69" s="8">
        <v>100000</v>
      </c>
      <c r="AV69" s="8">
        <v>100000</v>
      </c>
      <c r="AW69" s="8">
        <v>0</v>
      </c>
      <c r="AX69" s="8">
        <v>100000</v>
      </c>
      <c r="AY69" s="8">
        <v>100000</v>
      </c>
      <c r="AZ69" s="8">
        <v>100000</v>
      </c>
      <c r="BA69" s="8">
        <v>100000</v>
      </c>
      <c r="BB69" s="8">
        <v>100000</v>
      </c>
      <c r="BC69" s="8">
        <v>50000</v>
      </c>
      <c r="BD69" s="8">
        <v>50000</v>
      </c>
      <c r="BE69" s="8">
        <v>50000</v>
      </c>
      <c r="BF69" s="8">
        <v>20000</v>
      </c>
      <c r="BG69" s="8">
        <v>20000</v>
      </c>
      <c r="BH69" s="8">
        <v>20000</v>
      </c>
      <c r="BI69" s="8">
        <v>20000</v>
      </c>
      <c r="BJ69" s="8">
        <v>20000</v>
      </c>
      <c r="BK69" s="8">
        <v>10000</v>
      </c>
      <c r="BL69" s="8">
        <v>10000</v>
      </c>
      <c r="BM69" s="8">
        <v>10000</v>
      </c>
      <c r="BN69" s="8">
        <v>10000</v>
      </c>
      <c r="BO69" s="8">
        <v>0</v>
      </c>
      <c r="BP69" s="8">
        <v>10000</v>
      </c>
      <c r="BQ69" s="8">
        <v>10000</v>
      </c>
      <c r="BR69" s="8">
        <f t="shared" si="9"/>
        <v>7010000</v>
      </c>
      <c r="BS69" s="8">
        <v>10000</v>
      </c>
      <c r="BT69" s="8">
        <v>30000</v>
      </c>
      <c r="BU69" s="8">
        <v>30000</v>
      </c>
      <c r="BV69" s="8">
        <v>30000</v>
      </c>
      <c r="BW69" s="8">
        <v>30000</v>
      </c>
      <c r="BX69" s="10">
        <f t="shared" si="10"/>
        <v>7140000</v>
      </c>
      <c r="BY69" s="38">
        <f t="shared" si="11"/>
        <v>6544701.2000000011</v>
      </c>
      <c r="BZ69" s="44">
        <v>30000</v>
      </c>
      <c r="CA69" s="41"/>
      <c r="CB69" s="41"/>
      <c r="CC69" s="41"/>
      <c r="CD69" s="41"/>
    </row>
    <row r="70" spans="1:82" s="1" customFormat="1" ht="69.75" customHeight="1" x14ac:dyDescent="0.2">
      <c r="A70" s="1">
        <v>1290</v>
      </c>
      <c r="B70" s="11" t="s">
        <v>42</v>
      </c>
      <c r="C70" s="12" t="s">
        <v>74</v>
      </c>
      <c r="D70" s="3" t="s">
        <v>10</v>
      </c>
      <c r="E70" s="4" t="s">
        <v>75</v>
      </c>
      <c r="F70" s="5">
        <v>2299300</v>
      </c>
      <c r="G70" s="6">
        <f t="shared" si="12"/>
        <v>459860</v>
      </c>
      <c r="H70" s="5">
        <v>3667300</v>
      </c>
      <c r="I70" s="7" t="s">
        <v>76</v>
      </c>
      <c r="J70" s="7" t="s">
        <v>77</v>
      </c>
      <c r="K70" s="8"/>
      <c r="L70" s="8"/>
      <c r="M70" s="8"/>
      <c r="N70" s="8"/>
      <c r="O70" s="8"/>
      <c r="P70" s="8"/>
      <c r="Q70" s="9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>
        <f t="shared" si="9"/>
        <v>0</v>
      </c>
      <c r="BS70" s="8"/>
      <c r="BT70" s="8">
        <v>0</v>
      </c>
      <c r="BU70" s="8">
        <v>150000</v>
      </c>
      <c r="BV70" s="8">
        <v>100000</v>
      </c>
      <c r="BW70" s="8">
        <v>100000</v>
      </c>
      <c r="BX70" s="10">
        <f t="shared" si="10"/>
        <v>350000</v>
      </c>
      <c r="BY70" s="38">
        <f t="shared" si="11"/>
        <v>109860</v>
      </c>
      <c r="BZ70" s="44">
        <v>20000</v>
      </c>
      <c r="CA70" s="41"/>
      <c r="CB70" s="41"/>
      <c r="CC70" s="41"/>
      <c r="CD70" s="41"/>
    </row>
    <row r="71" spans="1:82" s="1" customFormat="1" ht="105.75" customHeight="1" x14ac:dyDescent="0.2">
      <c r="A71" s="11">
        <v>936</v>
      </c>
      <c r="B71" s="11" t="s">
        <v>249</v>
      </c>
      <c r="C71" s="12" t="s">
        <v>250</v>
      </c>
      <c r="D71" s="3" t="s">
        <v>10</v>
      </c>
      <c r="E71" s="4" t="s">
        <v>185</v>
      </c>
      <c r="F71" s="6">
        <v>40909263</v>
      </c>
      <c r="G71" s="6">
        <f t="shared" si="12"/>
        <v>8181852.6000000006</v>
      </c>
      <c r="H71" s="5">
        <v>48154231</v>
      </c>
      <c r="I71" s="7" t="s">
        <v>251</v>
      </c>
      <c r="J71" s="7" t="s">
        <v>252</v>
      </c>
      <c r="K71" s="8"/>
      <c r="L71" s="8"/>
      <c r="M71" s="8"/>
      <c r="N71" s="8"/>
      <c r="O71" s="8"/>
      <c r="P71" s="8"/>
      <c r="Q71" s="9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>
        <v>0</v>
      </c>
      <c r="BD71" s="8">
        <v>0</v>
      </c>
      <c r="BE71" s="8">
        <v>400000</v>
      </c>
      <c r="BF71" s="8">
        <v>400000</v>
      </c>
      <c r="BG71" s="8">
        <v>400000</v>
      </c>
      <c r="BH71" s="8">
        <v>350000</v>
      </c>
      <c r="BI71" s="8">
        <v>350000</v>
      </c>
      <c r="BJ71" s="8">
        <v>350000</v>
      </c>
      <c r="BK71" s="8">
        <v>200000</v>
      </c>
      <c r="BL71" s="8">
        <v>200000</v>
      </c>
      <c r="BM71" s="8">
        <v>200000</v>
      </c>
      <c r="BN71" s="8">
        <v>200000</v>
      </c>
      <c r="BO71" s="8">
        <v>100000</v>
      </c>
      <c r="BP71" s="8">
        <v>100000</v>
      </c>
      <c r="BQ71" s="8">
        <v>100000</v>
      </c>
      <c r="BR71" s="8">
        <f t="shared" si="9"/>
        <v>3350000</v>
      </c>
      <c r="BS71" s="8">
        <v>100000</v>
      </c>
      <c r="BT71" s="8">
        <v>300000</v>
      </c>
      <c r="BU71" s="8">
        <v>0</v>
      </c>
      <c r="BV71" s="8">
        <v>80000</v>
      </c>
      <c r="BW71" s="8">
        <v>300000</v>
      </c>
      <c r="BX71" s="10">
        <f t="shared" si="10"/>
        <v>4130000</v>
      </c>
      <c r="BY71" s="38">
        <f t="shared" si="11"/>
        <v>4051852.6000000006</v>
      </c>
      <c r="BZ71" s="8">
        <v>400000</v>
      </c>
      <c r="CA71" s="41"/>
      <c r="CB71" s="41"/>
      <c r="CC71" s="41"/>
      <c r="CD71" s="41"/>
    </row>
    <row r="72" spans="1:82" s="1" customFormat="1" ht="69.75" customHeight="1" x14ac:dyDescent="0.2">
      <c r="A72" s="1">
        <v>1195</v>
      </c>
      <c r="B72" s="11" t="s">
        <v>290</v>
      </c>
      <c r="C72" s="12" t="s">
        <v>312</v>
      </c>
      <c r="D72" s="3" t="s">
        <v>10</v>
      </c>
      <c r="E72" s="4" t="s">
        <v>85</v>
      </c>
      <c r="F72" s="5">
        <v>1521997</v>
      </c>
      <c r="G72" s="6">
        <f t="shared" si="12"/>
        <v>304399.40000000002</v>
      </c>
      <c r="H72" s="5">
        <v>1694569</v>
      </c>
      <c r="I72" s="7" t="s">
        <v>313</v>
      </c>
      <c r="J72" s="7" t="s">
        <v>314</v>
      </c>
      <c r="K72" s="8"/>
      <c r="L72" s="8"/>
      <c r="M72" s="8"/>
      <c r="N72" s="8"/>
      <c r="O72" s="8"/>
      <c r="P72" s="8"/>
      <c r="Q72" s="9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>
        <v>0</v>
      </c>
      <c r="BR72" s="8">
        <f t="shared" si="9"/>
        <v>0</v>
      </c>
      <c r="BS72" s="8">
        <v>0</v>
      </c>
      <c r="BT72" s="8">
        <v>100000</v>
      </c>
      <c r="BU72" s="8">
        <v>100000</v>
      </c>
      <c r="BV72" s="8">
        <v>0</v>
      </c>
      <c r="BW72" s="8"/>
      <c r="BX72" s="10">
        <f t="shared" si="10"/>
        <v>200000</v>
      </c>
      <c r="BY72" s="38">
        <f t="shared" si="11"/>
        <v>104399.40000000002</v>
      </c>
      <c r="BZ72" s="44">
        <v>20000</v>
      </c>
      <c r="CA72" s="41"/>
      <c r="CB72" s="41"/>
      <c r="CC72" s="41"/>
      <c r="CD72" s="41"/>
    </row>
    <row r="73" spans="1:82" s="1" customFormat="1" ht="69.75" customHeight="1" x14ac:dyDescent="0.2">
      <c r="A73" s="1">
        <v>1204</v>
      </c>
      <c r="B73" s="11" t="s">
        <v>290</v>
      </c>
      <c r="C73" s="12" t="s">
        <v>323</v>
      </c>
      <c r="D73" s="3" t="s">
        <v>10</v>
      </c>
      <c r="E73" s="4" t="s">
        <v>85</v>
      </c>
      <c r="F73" s="5">
        <v>7444494</v>
      </c>
      <c r="G73" s="6">
        <f t="shared" si="12"/>
        <v>1488898.8</v>
      </c>
      <c r="H73" s="5">
        <v>8288588</v>
      </c>
      <c r="I73" s="7" t="s">
        <v>313</v>
      </c>
      <c r="J73" s="7" t="s">
        <v>314</v>
      </c>
      <c r="K73" s="8"/>
      <c r="L73" s="8"/>
      <c r="M73" s="8"/>
      <c r="N73" s="8"/>
      <c r="O73" s="8"/>
      <c r="P73" s="8"/>
      <c r="Q73" s="9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>
        <v>0</v>
      </c>
      <c r="BR73" s="8">
        <f t="shared" si="9"/>
        <v>0</v>
      </c>
      <c r="BS73" s="8">
        <v>0</v>
      </c>
      <c r="BT73" s="8">
        <v>100000</v>
      </c>
      <c r="BU73" s="8">
        <v>250000</v>
      </c>
      <c r="BV73" s="8">
        <v>200000</v>
      </c>
      <c r="BW73" s="8">
        <v>200000</v>
      </c>
      <c r="BX73" s="10">
        <f t="shared" si="10"/>
        <v>750000</v>
      </c>
      <c r="BY73" s="38">
        <f t="shared" si="11"/>
        <v>738898.8</v>
      </c>
      <c r="BZ73" s="8">
        <v>200000</v>
      </c>
      <c r="CA73" s="41"/>
      <c r="CB73" s="41"/>
      <c r="CC73" s="41"/>
      <c r="CD73" s="41"/>
    </row>
    <row r="74" spans="1:82" s="1" customFormat="1" ht="69.75" customHeight="1" x14ac:dyDescent="0.2">
      <c r="A74" s="1">
        <v>1205</v>
      </c>
      <c r="B74" s="11" t="s">
        <v>290</v>
      </c>
      <c r="C74" s="12" t="s">
        <v>324</v>
      </c>
      <c r="D74" s="3" t="s">
        <v>10</v>
      </c>
      <c r="E74" s="4" t="s">
        <v>85</v>
      </c>
      <c r="F74" s="5">
        <v>6593583</v>
      </c>
      <c r="G74" s="6">
        <f t="shared" si="12"/>
        <v>1318716.6000000001</v>
      </c>
      <c r="H74" s="5">
        <v>7341197</v>
      </c>
      <c r="I74" s="7" t="s">
        <v>313</v>
      </c>
      <c r="J74" s="7" t="s">
        <v>314</v>
      </c>
      <c r="K74" s="8"/>
      <c r="L74" s="8"/>
      <c r="M74" s="8"/>
      <c r="N74" s="8"/>
      <c r="O74" s="8"/>
      <c r="P74" s="8"/>
      <c r="Q74" s="9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>
        <v>0</v>
      </c>
      <c r="BR74" s="8">
        <f t="shared" si="9"/>
        <v>0</v>
      </c>
      <c r="BS74" s="8">
        <v>0</v>
      </c>
      <c r="BT74" s="8">
        <v>100000</v>
      </c>
      <c r="BU74" s="8">
        <v>250000</v>
      </c>
      <c r="BV74" s="8">
        <v>200000</v>
      </c>
      <c r="BW74" s="8">
        <v>200000</v>
      </c>
      <c r="BX74" s="10">
        <f t="shared" si="10"/>
        <v>750000</v>
      </c>
      <c r="BY74" s="38">
        <f t="shared" si="11"/>
        <v>568716.60000000009</v>
      </c>
      <c r="BZ74" s="8">
        <v>200000</v>
      </c>
      <c r="CA74" s="41"/>
      <c r="CB74" s="41"/>
      <c r="CC74" s="41"/>
      <c r="CD74" s="41"/>
    </row>
    <row r="75" spans="1:82" s="1" customFormat="1" ht="69.75" customHeight="1" x14ac:dyDescent="0.2">
      <c r="A75" s="1">
        <v>1206</v>
      </c>
      <c r="B75" s="11" t="s">
        <v>290</v>
      </c>
      <c r="C75" s="12" t="s">
        <v>325</v>
      </c>
      <c r="D75" s="3" t="s">
        <v>10</v>
      </c>
      <c r="E75" s="4" t="s">
        <v>85</v>
      </c>
      <c r="F75" s="5">
        <v>17841115</v>
      </c>
      <c r="G75" s="6">
        <f t="shared" si="12"/>
        <v>3568223</v>
      </c>
      <c r="H75" s="5">
        <v>19864030</v>
      </c>
      <c r="I75" s="7" t="s">
        <v>313</v>
      </c>
      <c r="J75" s="7" t="s">
        <v>314</v>
      </c>
      <c r="K75" s="8"/>
      <c r="L75" s="8"/>
      <c r="M75" s="8"/>
      <c r="N75" s="8"/>
      <c r="O75" s="8"/>
      <c r="P75" s="8"/>
      <c r="Q75" s="9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>
        <v>0</v>
      </c>
      <c r="BR75" s="8">
        <f t="shared" si="9"/>
        <v>0</v>
      </c>
      <c r="BS75" s="8">
        <v>0</v>
      </c>
      <c r="BT75" s="8">
        <v>100000</v>
      </c>
      <c r="BU75" s="8">
        <v>250000</v>
      </c>
      <c r="BV75" s="8">
        <v>400000</v>
      </c>
      <c r="BW75" s="8">
        <v>400000</v>
      </c>
      <c r="BX75" s="10">
        <f t="shared" si="10"/>
        <v>1150000</v>
      </c>
      <c r="BY75" s="38">
        <f t="shared" si="11"/>
        <v>2418223</v>
      </c>
      <c r="BZ75" s="8">
        <v>300000</v>
      </c>
      <c r="CA75" s="41"/>
      <c r="CB75" s="41"/>
      <c r="CC75" s="41"/>
      <c r="CD75" s="41"/>
    </row>
    <row r="76" spans="1:82" s="1" customFormat="1" ht="69.75" customHeight="1" x14ac:dyDescent="0.2">
      <c r="A76" s="1">
        <v>1207</v>
      </c>
      <c r="B76" s="11" t="s">
        <v>290</v>
      </c>
      <c r="C76" s="12" t="s">
        <v>326</v>
      </c>
      <c r="D76" s="3" t="s">
        <v>10</v>
      </c>
      <c r="E76" s="4" t="s">
        <v>85</v>
      </c>
      <c r="F76" s="5">
        <v>6593583</v>
      </c>
      <c r="G76" s="6">
        <f t="shared" si="12"/>
        <v>1318716.6000000001</v>
      </c>
      <c r="H76" s="5">
        <v>7341197</v>
      </c>
      <c r="I76" s="7" t="s">
        <v>313</v>
      </c>
      <c r="J76" s="7" t="s">
        <v>314</v>
      </c>
      <c r="K76" s="8"/>
      <c r="L76" s="8"/>
      <c r="M76" s="8"/>
      <c r="N76" s="8"/>
      <c r="O76" s="8"/>
      <c r="P76" s="8"/>
      <c r="Q76" s="9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>
        <v>0</v>
      </c>
      <c r="BR76" s="8">
        <f t="shared" si="9"/>
        <v>0</v>
      </c>
      <c r="BS76" s="8">
        <v>0</v>
      </c>
      <c r="BT76" s="8">
        <v>100000</v>
      </c>
      <c r="BU76" s="8">
        <v>250000</v>
      </c>
      <c r="BV76" s="8">
        <v>200000</v>
      </c>
      <c r="BW76" s="8">
        <v>200000</v>
      </c>
      <c r="BX76" s="10">
        <f t="shared" si="10"/>
        <v>750000</v>
      </c>
      <c r="BY76" s="38">
        <f t="shared" si="11"/>
        <v>568716.60000000009</v>
      </c>
      <c r="BZ76" s="8">
        <v>200000</v>
      </c>
      <c r="CA76" s="41"/>
      <c r="CB76" s="41"/>
      <c r="CC76" s="41"/>
      <c r="CD76" s="41"/>
    </row>
    <row r="77" spans="1:82" s="1" customFormat="1" ht="69.75" customHeight="1" x14ac:dyDescent="0.2">
      <c r="A77" s="1">
        <v>1208</v>
      </c>
      <c r="B77" s="11" t="s">
        <v>290</v>
      </c>
      <c r="C77" s="12" t="s">
        <v>327</v>
      </c>
      <c r="D77" s="3" t="s">
        <v>10</v>
      </c>
      <c r="E77" s="4" t="s">
        <v>85</v>
      </c>
      <c r="F77" s="5">
        <v>7444494</v>
      </c>
      <c r="G77" s="6">
        <f t="shared" si="12"/>
        <v>1488898.8</v>
      </c>
      <c r="H77" s="5">
        <v>8288588</v>
      </c>
      <c r="I77" s="7" t="s">
        <v>313</v>
      </c>
      <c r="J77" s="7" t="s">
        <v>314</v>
      </c>
      <c r="K77" s="8"/>
      <c r="L77" s="8"/>
      <c r="M77" s="8"/>
      <c r="N77" s="8"/>
      <c r="O77" s="8"/>
      <c r="P77" s="8"/>
      <c r="Q77" s="9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>
        <v>0</v>
      </c>
      <c r="BR77" s="8">
        <f t="shared" si="9"/>
        <v>0</v>
      </c>
      <c r="BS77" s="8">
        <v>0</v>
      </c>
      <c r="BT77" s="8">
        <v>100000</v>
      </c>
      <c r="BU77" s="8">
        <v>250000</v>
      </c>
      <c r="BV77" s="8">
        <v>200000</v>
      </c>
      <c r="BW77" s="8">
        <v>200000</v>
      </c>
      <c r="BX77" s="10">
        <f t="shared" si="10"/>
        <v>750000</v>
      </c>
      <c r="BY77" s="38">
        <f t="shared" si="11"/>
        <v>738898.8</v>
      </c>
      <c r="BZ77" s="8">
        <v>200000</v>
      </c>
      <c r="CA77" s="41"/>
      <c r="CB77" s="41"/>
      <c r="CC77" s="41"/>
      <c r="CD77" s="41"/>
    </row>
    <row r="78" spans="1:82" s="1" customFormat="1" ht="69.75" customHeight="1" x14ac:dyDescent="0.2">
      <c r="A78" s="1">
        <v>1209</v>
      </c>
      <c r="B78" s="15" t="s">
        <v>290</v>
      </c>
      <c r="C78" s="16" t="s">
        <v>328</v>
      </c>
      <c r="D78" s="3" t="s">
        <v>10</v>
      </c>
      <c r="E78" s="4" t="s">
        <v>85</v>
      </c>
      <c r="F78" s="5">
        <v>5301580</v>
      </c>
      <c r="G78" s="6">
        <f t="shared" si="12"/>
        <v>1060316</v>
      </c>
      <c r="H78" s="5">
        <v>5902699</v>
      </c>
      <c r="I78" s="7" t="s">
        <v>313</v>
      </c>
      <c r="J78" s="7" t="s">
        <v>314</v>
      </c>
      <c r="K78" s="8"/>
      <c r="L78" s="8"/>
      <c r="M78" s="8"/>
      <c r="N78" s="8"/>
      <c r="O78" s="8"/>
      <c r="P78" s="8"/>
      <c r="Q78" s="9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>
        <v>0</v>
      </c>
      <c r="BR78" s="8">
        <f t="shared" si="9"/>
        <v>0</v>
      </c>
      <c r="BS78" s="8">
        <v>0</v>
      </c>
      <c r="BT78" s="8">
        <v>100000</v>
      </c>
      <c r="BU78" s="8">
        <v>100000</v>
      </c>
      <c r="BV78" s="8">
        <v>200000</v>
      </c>
      <c r="BW78" s="8">
        <v>200000</v>
      </c>
      <c r="BX78" s="10">
        <f t="shared" si="10"/>
        <v>600000</v>
      </c>
      <c r="BY78" s="38">
        <f t="shared" si="11"/>
        <v>460316</v>
      </c>
      <c r="BZ78" s="8">
        <v>200000</v>
      </c>
      <c r="CA78" s="41"/>
      <c r="CB78" s="41"/>
      <c r="CC78" s="41"/>
      <c r="CD78" s="41"/>
    </row>
    <row r="79" spans="1:82" s="1" customFormat="1" ht="69.75" customHeight="1" x14ac:dyDescent="0.2">
      <c r="A79" s="1">
        <v>1210</v>
      </c>
      <c r="B79" s="15" t="s">
        <v>290</v>
      </c>
      <c r="C79" s="16" t="s">
        <v>329</v>
      </c>
      <c r="D79" s="3" t="s">
        <v>10</v>
      </c>
      <c r="E79" s="4" t="s">
        <v>85</v>
      </c>
      <c r="F79" s="5">
        <v>7228183</v>
      </c>
      <c r="G79" s="6">
        <f t="shared" si="12"/>
        <v>1445636.6</v>
      </c>
      <c r="H79" s="5">
        <v>8047750</v>
      </c>
      <c r="I79" s="7" t="s">
        <v>313</v>
      </c>
      <c r="J79" s="7" t="s">
        <v>314</v>
      </c>
      <c r="K79" s="8"/>
      <c r="L79" s="8"/>
      <c r="M79" s="8"/>
      <c r="N79" s="8"/>
      <c r="O79" s="8"/>
      <c r="P79" s="8"/>
      <c r="Q79" s="9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>
        <v>0</v>
      </c>
      <c r="BR79" s="8">
        <f t="shared" si="9"/>
        <v>0</v>
      </c>
      <c r="BS79" s="8">
        <v>0</v>
      </c>
      <c r="BT79" s="8">
        <v>100000</v>
      </c>
      <c r="BU79" s="8">
        <v>250000</v>
      </c>
      <c r="BV79" s="8">
        <v>200000</v>
      </c>
      <c r="BW79" s="8">
        <v>200000</v>
      </c>
      <c r="BX79" s="10">
        <f t="shared" si="10"/>
        <v>750000</v>
      </c>
      <c r="BY79" s="38">
        <f t="shared" si="11"/>
        <v>695636.60000000009</v>
      </c>
      <c r="BZ79" s="8">
        <v>200000</v>
      </c>
      <c r="CA79" s="41"/>
      <c r="CB79" s="41"/>
      <c r="CC79" s="41"/>
      <c r="CD79" s="41"/>
    </row>
    <row r="80" spans="1:82" s="1" customFormat="1" ht="69.75" customHeight="1" x14ac:dyDescent="0.2">
      <c r="A80" s="1">
        <v>1211</v>
      </c>
      <c r="B80" s="11" t="s">
        <v>290</v>
      </c>
      <c r="C80" s="12" t="s">
        <v>330</v>
      </c>
      <c r="D80" s="3" t="s">
        <v>10</v>
      </c>
      <c r="E80" s="4" t="s">
        <v>85</v>
      </c>
      <c r="F80" s="5">
        <v>15073374</v>
      </c>
      <c r="G80" s="6">
        <f t="shared" si="12"/>
        <v>3014674.8000000003</v>
      </c>
      <c r="H80" s="5">
        <v>16782469</v>
      </c>
      <c r="I80" s="7" t="s">
        <v>313</v>
      </c>
      <c r="J80" s="7" t="s">
        <v>314</v>
      </c>
      <c r="K80" s="8"/>
      <c r="L80" s="8"/>
      <c r="M80" s="8"/>
      <c r="N80" s="8"/>
      <c r="O80" s="8"/>
      <c r="P80" s="8"/>
      <c r="Q80" s="9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>
        <v>0</v>
      </c>
      <c r="BR80" s="8">
        <f t="shared" ref="BR80:BR109" si="13">SUM(K80:BQ80)</f>
        <v>0</v>
      </c>
      <c r="BS80" s="8">
        <v>0</v>
      </c>
      <c r="BT80" s="8">
        <v>100000</v>
      </c>
      <c r="BU80" s="8">
        <v>250000</v>
      </c>
      <c r="BV80" s="8">
        <v>400000</v>
      </c>
      <c r="BW80" s="8">
        <v>400000</v>
      </c>
      <c r="BX80" s="10">
        <f t="shared" ref="BX80:BX109" si="14">SUM(BR80:BW80)</f>
        <v>1150000</v>
      </c>
      <c r="BY80" s="38">
        <f t="shared" ref="BY80:BY109" si="15">SUM(G80-BX80)</f>
        <v>1864674.8000000003</v>
      </c>
      <c r="BZ80" s="8">
        <v>300000</v>
      </c>
      <c r="CA80" s="41"/>
      <c r="CB80" s="41"/>
      <c r="CC80" s="41"/>
      <c r="CD80" s="41"/>
    </row>
    <row r="81" spans="1:82" s="1" customFormat="1" ht="69.75" customHeight="1" x14ac:dyDescent="0.2">
      <c r="A81" s="1">
        <v>1212</v>
      </c>
      <c r="B81" s="11" t="s">
        <v>290</v>
      </c>
      <c r="C81" s="12" t="s">
        <v>331</v>
      </c>
      <c r="D81" s="3" t="s">
        <v>10</v>
      </c>
      <c r="E81" s="4" t="s">
        <v>85</v>
      </c>
      <c r="F81" s="5">
        <v>7228183</v>
      </c>
      <c r="G81" s="6">
        <f t="shared" si="12"/>
        <v>1445636.6</v>
      </c>
      <c r="H81" s="5">
        <v>8047750</v>
      </c>
      <c r="I81" s="7" t="s">
        <v>313</v>
      </c>
      <c r="J81" s="7" t="s">
        <v>314</v>
      </c>
      <c r="K81" s="8"/>
      <c r="L81" s="8"/>
      <c r="M81" s="8"/>
      <c r="N81" s="8"/>
      <c r="O81" s="8"/>
      <c r="P81" s="8"/>
      <c r="Q81" s="9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>
        <v>0</v>
      </c>
      <c r="BR81" s="8">
        <f t="shared" si="13"/>
        <v>0</v>
      </c>
      <c r="BS81" s="8">
        <v>0</v>
      </c>
      <c r="BT81" s="8">
        <v>100000</v>
      </c>
      <c r="BU81" s="8">
        <v>250000</v>
      </c>
      <c r="BV81" s="8">
        <v>200000</v>
      </c>
      <c r="BW81" s="8">
        <v>200000</v>
      </c>
      <c r="BX81" s="10">
        <f t="shared" si="14"/>
        <v>750000</v>
      </c>
      <c r="BY81" s="38">
        <f t="shared" si="15"/>
        <v>695636.60000000009</v>
      </c>
      <c r="BZ81" s="8">
        <v>200000</v>
      </c>
      <c r="CA81" s="41"/>
      <c r="CB81" s="41"/>
      <c r="CC81" s="41"/>
      <c r="CD81" s="41"/>
    </row>
    <row r="82" spans="1:82" s="1" customFormat="1" ht="69.75" customHeight="1" x14ac:dyDescent="0.2">
      <c r="A82" s="1">
        <v>1196</v>
      </c>
      <c r="B82" s="11" t="s">
        <v>290</v>
      </c>
      <c r="C82" s="12" t="s">
        <v>315</v>
      </c>
      <c r="D82" s="3" t="s">
        <v>10</v>
      </c>
      <c r="E82" s="4" t="s">
        <v>85</v>
      </c>
      <c r="F82" s="5">
        <v>13381976</v>
      </c>
      <c r="G82" s="6">
        <f t="shared" si="12"/>
        <v>2676395.2000000002</v>
      </c>
      <c r="H82" s="5">
        <v>14899292</v>
      </c>
      <c r="I82" s="7" t="s">
        <v>313</v>
      </c>
      <c r="J82" s="7" t="s">
        <v>314</v>
      </c>
      <c r="K82" s="8"/>
      <c r="L82" s="8"/>
      <c r="M82" s="8"/>
      <c r="N82" s="8"/>
      <c r="O82" s="8"/>
      <c r="P82" s="8"/>
      <c r="Q82" s="9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>
        <v>0</v>
      </c>
      <c r="BR82" s="8">
        <f t="shared" si="13"/>
        <v>0</v>
      </c>
      <c r="BS82" s="8">
        <v>0</v>
      </c>
      <c r="BT82" s="8">
        <v>100000</v>
      </c>
      <c r="BU82" s="8">
        <v>250000</v>
      </c>
      <c r="BV82" s="8">
        <v>400000</v>
      </c>
      <c r="BW82" s="8">
        <v>400000</v>
      </c>
      <c r="BX82" s="10">
        <f t="shared" si="14"/>
        <v>1150000</v>
      </c>
      <c r="BY82" s="38">
        <f t="shared" si="15"/>
        <v>1526395.2000000002</v>
      </c>
      <c r="BZ82" s="8">
        <v>300000</v>
      </c>
      <c r="CA82" s="41"/>
      <c r="CB82" s="41"/>
      <c r="CC82" s="41"/>
      <c r="CD82" s="41"/>
    </row>
    <row r="83" spans="1:82" s="1" customFormat="1" ht="69.75" customHeight="1" x14ac:dyDescent="0.2">
      <c r="A83" s="1">
        <v>1213</v>
      </c>
      <c r="B83" s="11" t="s">
        <v>290</v>
      </c>
      <c r="C83" s="12" t="s">
        <v>332</v>
      </c>
      <c r="D83" s="3" t="s">
        <v>10</v>
      </c>
      <c r="E83" s="4" t="s">
        <v>85</v>
      </c>
      <c r="F83" s="5">
        <v>5323080</v>
      </c>
      <c r="G83" s="6">
        <f t="shared" si="12"/>
        <v>1064616</v>
      </c>
      <c r="H83" s="5">
        <v>5926638</v>
      </c>
      <c r="I83" s="7" t="s">
        <v>313</v>
      </c>
      <c r="J83" s="7" t="s">
        <v>314</v>
      </c>
      <c r="K83" s="8"/>
      <c r="L83" s="8"/>
      <c r="M83" s="8"/>
      <c r="N83" s="8"/>
      <c r="O83" s="8"/>
      <c r="P83" s="8"/>
      <c r="Q83" s="9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>
        <v>0</v>
      </c>
      <c r="BR83" s="8">
        <f t="shared" si="13"/>
        <v>0</v>
      </c>
      <c r="BS83" s="8">
        <v>0</v>
      </c>
      <c r="BT83" s="8">
        <v>100000</v>
      </c>
      <c r="BU83" s="8">
        <v>100000</v>
      </c>
      <c r="BV83" s="8">
        <v>200000</v>
      </c>
      <c r="BW83" s="8">
        <v>200000</v>
      </c>
      <c r="BX83" s="10">
        <f t="shared" si="14"/>
        <v>600000</v>
      </c>
      <c r="BY83" s="38">
        <f t="shared" si="15"/>
        <v>464616</v>
      </c>
      <c r="BZ83" s="8">
        <v>200000</v>
      </c>
      <c r="CA83" s="41"/>
      <c r="CB83" s="41"/>
      <c r="CC83" s="41"/>
      <c r="CD83" s="41"/>
    </row>
    <row r="84" spans="1:82" s="1" customFormat="1" ht="69.75" customHeight="1" x14ac:dyDescent="0.2">
      <c r="A84" s="1">
        <v>1214</v>
      </c>
      <c r="B84" s="11" t="s">
        <v>290</v>
      </c>
      <c r="C84" s="12" t="s">
        <v>333</v>
      </c>
      <c r="D84" s="3" t="s">
        <v>10</v>
      </c>
      <c r="E84" s="4" t="s">
        <v>85</v>
      </c>
      <c r="F84" s="5">
        <v>7444494</v>
      </c>
      <c r="G84" s="6">
        <f t="shared" si="12"/>
        <v>1488898.8</v>
      </c>
      <c r="H84" s="5">
        <v>8288588</v>
      </c>
      <c r="I84" s="7" t="s">
        <v>313</v>
      </c>
      <c r="J84" s="7" t="s">
        <v>314</v>
      </c>
      <c r="K84" s="8"/>
      <c r="L84" s="8"/>
      <c r="M84" s="8"/>
      <c r="N84" s="8"/>
      <c r="O84" s="8"/>
      <c r="P84" s="8"/>
      <c r="Q84" s="9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>
        <v>0</v>
      </c>
      <c r="BR84" s="8">
        <f t="shared" si="13"/>
        <v>0</v>
      </c>
      <c r="BS84" s="8">
        <v>0</v>
      </c>
      <c r="BT84" s="8">
        <v>100000</v>
      </c>
      <c r="BU84" s="8">
        <v>250000</v>
      </c>
      <c r="BV84" s="8">
        <v>200000</v>
      </c>
      <c r="BW84" s="8">
        <v>200000</v>
      </c>
      <c r="BX84" s="10">
        <f t="shared" si="14"/>
        <v>750000</v>
      </c>
      <c r="BY84" s="38">
        <f t="shared" si="15"/>
        <v>738898.8</v>
      </c>
      <c r="BZ84" s="8">
        <v>200000</v>
      </c>
      <c r="CA84" s="41"/>
      <c r="CB84" s="41"/>
      <c r="CC84" s="41"/>
      <c r="CD84" s="41"/>
    </row>
    <row r="85" spans="1:82" s="1" customFormat="1" ht="69.75" customHeight="1" x14ac:dyDescent="0.2">
      <c r="A85" s="1">
        <v>1215</v>
      </c>
      <c r="B85" s="11" t="s">
        <v>290</v>
      </c>
      <c r="C85" s="12" t="s">
        <v>334</v>
      </c>
      <c r="D85" s="3" t="s">
        <v>10</v>
      </c>
      <c r="E85" s="4" t="s">
        <v>85</v>
      </c>
      <c r="F85" s="5">
        <v>6593583</v>
      </c>
      <c r="G85" s="6">
        <f t="shared" si="12"/>
        <v>1318716.6000000001</v>
      </c>
      <c r="H85" s="5">
        <v>7341197</v>
      </c>
      <c r="I85" s="7" t="s">
        <v>313</v>
      </c>
      <c r="J85" s="7" t="s">
        <v>314</v>
      </c>
      <c r="K85" s="8"/>
      <c r="L85" s="8"/>
      <c r="M85" s="8"/>
      <c r="N85" s="8"/>
      <c r="O85" s="8"/>
      <c r="P85" s="8"/>
      <c r="Q85" s="9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>
        <v>0</v>
      </c>
      <c r="BR85" s="8">
        <f t="shared" si="13"/>
        <v>0</v>
      </c>
      <c r="BS85" s="8">
        <v>0</v>
      </c>
      <c r="BT85" s="8">
        <v>100000</v>
      </c>
      <c r="BU85" s="8">
        <v>250000</v>
      </c>
      <c r="BV85" s="8">
        <v>200000</v>
      </c>
      <c r="BW85" s="8">
        <v>200000</v>
      </c>
      <c r="BX85" s="10">
        <f t="shared" si="14"/>
        <v>750000</v>
      </c>
      <c r="BY85" s="38">
        <f t="shared" si="15"/>
        <v>568716.60000000009</v>
      </c>
      <c r="BZ85" s="8">
        <v>200000</v>
      </c>
      <c r="CA85" s="41"/>
      <c r="CB85" s="41"/>
      <c r="CC85" s="41"/>
      <c r="CD85" s="41"/>
    </row>
    <row r="86" spans="1:82" s="1" customFormat="1" ht="69.75" customHeight="1" x14ac:dyDescent="0.2">
      <c r="A86" s="1">
        <v>1216</v>
      </c>
      <c r="B86" s="11" t="s">
        <v>290</v>
      </c>
      <c r="C86" s="12" t="s">
        <v>335</v>
      </c>
      <c r="D86" s="3" t="s">
        <v>10</v>
      </c>
      <c r="E86" s="4" t="s">
        <v>85</v>
      </c>
      <c r="F86" s="5">
        <v>5807826</v>
      </c>
      <c r="G86" s="6">
        <f t="shared" si="12"/>
        <v>1161565.2</v>
      </c>
      <c r="H86" s="5">
        <v>6466347</v>
      </c>
      <c r="I86" s="7" t="s">
        <v>313</v>
      </c>
      <c r="J86" s="7" t="s">
        <v>314</v>
      </c>
      <c r="K86" s="8"/>
      <c r="L86" s="8"/>
      <c r="M86" s="8"/>
      <c r="N86" s="8"/>
      <c r="O86" s="8"/>
      <c r="P86" s="8"/>
      <c r="Q86" s="9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>
        <v>0</v>
      </c>
      <c r="BR86" s="8">
        <f t="shared" si="13"/>
        <v>0</v>
      </c>
      <c r="BS86" s="8">
        <v>0</v>
      </c>
      <c r="BT86" s="8">
        <v>100000</v>
      </c>
      <c r="BU86" s="8">
        <v>100000</v>
      </c>
      <c r="BV86" s="8">
        <v>200000</v>
      </c>
      <c r="BW86" s="8">
        <v>200000</v>
      </c>
      <c r="BX86" s="10">
        <f t="shared" si="14"/>
        <v>600000</v>
      </c>
      <c r="BY86" s="38">
        <f t="shared" si="15"/>
        <v>561565.19999999995</v>
      </c>
      <c r="BZ86" s="8">
        <v>200000</v>
      </c>
      <c r="CA86" s="41"/>
      <c r="CB86" s="41"/>
      <c r="CC86" s="41"/>
      <c r="CD86" s="41"/>
    </row>
    <row r="87" spans="1:82" s="1" customFormat="1" ht="69.75" customHeight="1" x14ac:dyDescent="0.2">
      <c r="A87" s="1">
        <v>1217</v>
      </c>
      <c r="B87" s="11" t="s">
        <v>290</v>
      </c>
      <c r="C87" s="12" t="s">
        <v>336</v>
      </c>
      <c r="D87" s="3" t="s">
        <v>10</v>
      </c>
      <c r="E87" s="4" t="s">
        <v>85</v>
      </c>
      <c r="F87" s="5">
        <v>6593583</v>
      </c>
      <c r="G87" s="6">
        <f t="shared" si="12"/>
        <v>1318716.6000000001</v>
      </c>
      <c r="H87" s="5">
        <v>7341197</v>
      </c>
      <c r="I87" s="7" t="s">
        <v>313</v>
      </c>
      <c r="J87" s="7" t="s">
        <v>314</v>
      </c>
      <c r="K87" s="8"/>
      <c r="L87" s="8"/>
      <c r="M87" s="8"/>
      <c r="N87" s="8"/>
      <c r="O87" s="8"/>
      <c r="P87" s="8"/>
      <c r="Q87" s="9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>
        <v>0</v>
      </c>
      <c r="BR87" s="8">
        <f t="shared" si="13"/>
        <v>0</v>
      </c>
      <c r="BS87" s="8">
        <v>0</v>
      </c>
      <c r="BT87" s="8">
        <v>100000</v>
      </c>
      <c r="BU87" s="8">
        <v>250000</v>
      </c>
      <c r="BV87" s="8">
        <v>200000</v>
      </c>
      <c r="BW87" s="8">
        <v>200000</v>
      </c>
      <c r="BX87" s="10">
        <f t="shared" si="14"/>
        <v>750000</v>
      </c>
      <c r="BY87" s="38">
        <f t="shared" si="15"/>
        <v>568716.60000000009</v>
      </c>
      <c r="BZ87" s="8">
        <v>200000</v>
      </c>
      <c r="CA87" s="41"/>
      <c r="CB87" s="41"/>
      <c r="CC87" s="41"/>
      <c r="CD87" s="41"/>
    </row>
    <row r="88" spans="1:82" s="1" customFormat="1" ht="69.75" customHeight="1" x14ac:dyDescent="0.2">
      <c r="A88" s="1">
        <v>1218</v>
      </c>
      <c r="B88" s="11" t="s">
        <v>290</v>
      </c>
      <c r="C88" s="12" t="s">
        <v>337</v>
      </c>
      <c r="D88" s="3" t="s">
        <v>257</v>
      </c>
      <c r="E88" s="4" t="s">
        <v>85</v>
      </c>
      <c r="F88" s="5">
        <v>7710322</v>
      </c>
      <c r="G88" s="6">
        <f t="shared" si="12"/>
        <v>1542064.4000000001</v>
      </c>
      <c r="H88" s="5">
        <v>8584557</v>
      </c>
      <c r="I88" s="7" t="s">
        <v>313</v>
      </c>
      <c r="J88" s="7" t="s">
        <v>314</v>
      </c>
      <c r="K88" s="8"/>
      <c r="L88" s="8"/>
      <c r="M88" s="8"/>
      <c r="N88" s="8"/>
      <c r="O88" s="8"/>
      <c r="P88" s="8"/>
      <c r="Q88" s="9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>
        <v>0</v>
      </c>
      <c r="BR88" s="8">
        <f t="shared" si="13"/>
        <v>0</v>
      </c>
      <c r="BS88" s="8">
        <v>0</v>
      </c>
      <c r="BT88" s="8">
        <v>100000</v>
      </c>
      <c r="BU88" s="8">
        <v>250000</v>
      </c>
      <c r="BV88" s="8">
        <v>200000</v>
      </c>
      <c r="BW88" s="8">
        <v>200000</v>
      </c>
      <c r="BX88" s="10">
        <f t="shared" si="14"/>
        <v>750000</v>
      </c>
      <c r="BY88" s="38">
        <f t="shared" si="15"/>
        <v>792064.40000000014</v>
      </c>
      <c r="BZ88" s="8">
        <v>200000</v>
      </c>
      <c r="CA88" s="41"/>
      <c r="CB88" s="41"/>
      <c r="CC88" s="41"/>
      <c r="CD88" s="41"/>
    </row>
    <row r="89" spans="1:82" s="1" customFormat="1" ht="69.75" customHeight="1" x14ac:dyDescent="0.2">
      <c r="A89" s="1">
        <v>1219</v>
      </c>
      <c r="B89" s="11" t="s">
        <v>290</v>
      </c>
      <c r="C89" s="12" t="s">
        <v>338</v>
      </c>
      <c r="D89" s="3" t="s">
        <v>10</v>
      </c>
      <c r="E89" s="4" t="s">
        <v>85</v>
      </c>
      <c r="F89" s="5">
        <v>36563763</v>
      </c>
      <c r="G89" s="6">
        <f t="shared" si="12"/>
        <v>7312752.6000000006</v>
      </c>
      <c r="H89" s="5">
        <v>40709547</v>
      </c>
      <c r="I89" s="7" t="s">
        <v>313</v>
      </c>
      <c r="J89" s="7" t="s">
        <v>314</v>
      </c>
      <c r="K89" s="8"/>
      <c r="L89" s="8"/>
      <c r="M89" s="8"/>
      <c r="N89" s="8"/>
      <c r="O89" s="8"/>
      <c r="P89" s="8"/>
      <c r="Q89" s="9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>
        <v>0</v>
      </c>
      <c r="BR89" s="8">
        <f t="shared" si="13"/>
        <v>0</v>
      </c>
      <c r="BS89" s="8">
        <v>0</v>
      </c>
      <c r="BT89" s="8">
        <v>100000</v>
      </c>
      <c r="BU89" s="8">
        <v>250000</v>
      </c>
      <c r="BV89" s="8">
        <v>500000</v>
      </c>
      <c r="BW89" s="8">
        <v>500000</v>
      </c>
      <c r="BX89" s="10">
        <f t="shared" si="14"/>
        <v>1350000</v>
      </c>
      <c r="BY89" s="38">
        <f t="shared" si="15"/>
        <v>5962752.6000000006</v>
      </c>
      <c r="BZ89" s="8">
        <v>500000</v>
      </c>
      <c r="CA89" s="41"/>
      <c r="CB89" s="41"/>
      <c r="CC89" s="41"/>
      <c r="CD89" s="41"/>
    </row>
    <row r="90" spans="1:82" s="1" customFormat="1" ht="69.75" customHeight="1" x14ac:dyDescent="0.2">
      <c r="A90" s="1">
        <v>1220</v>
      </c>
      <c r="B90" s="11" t="s">
        <v>290</v>
      </c>
      <c r="C90" s="12" t="s">
        <v>339</v>
      </c>
      <c r="D90" s="3" t="s">
        <v>340</v>
      </c>
      <c r="E90" s="4" t="s">
        <v>85</v>
      </c>
      <c r="F90" s="5">
        <v>1628850</v>
      </c>
      <c r="G90" s="6">
        <f t="shared" si="12"/>
        <v>325770</v>
      </c>
      <c r="H90" s="5">
        <v>1813537</v>
      </c>
      <c r="I90" s="7" t="s">
        <v>313</v>
      </c>
      <c r="J90" s="7" t="s">
        <v>314</v>
      </c>
      <c r="K90" s="8"/>
      <c r="L90" s="8"/>
      <c r="M90" s="8"/>
      <c r="N90" s="8"/>
      <c r="O90" s="8"/>
      <c r="P90" s="8"/>
      <c r="Q90" s="9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>
        <v>0</v>
      </c>
      <c r="BR90" s="8">
        <f t="shared" si="13"/>
        <v>0</v>
      </c>
      <c r="BS90" s="8">
        <v>0</v>
      </c>
      <c r="BT90" s="8">
        <v>100000</v>
      </c>
      <c r="BU90" s="8">
        <v>100000</v>
      </c>
      <c r="BV90" s="8">
        <v>0</v>
      </c>
      <c r="BW90" s="8"/>
      <c r="BX90" s="10">
        <f t="shared" si="14"/>
        <v>200000</v>
      </c>
      <c r="BY90" s="38">
        <f t="shared" si="15"/>
        <v>125770</v>
      </c>
      <c r="BZ90" s="44">
        <v>30000</v>
      </c>
      <c r="CA90" s="41"/>
      <c r="CB90" s="41"/>
      <c r="CC90" s="41"/>
      <c r="CD90" s="41"/>
    </row>
    <row r="91" spans="1:82" s="1" customFormat="1" ht="69.75" customHeight="1" x14ac:dyDescent="0.2">
      <c r="A91" s="1">
        <v>1221</v>
      </c>
      <c r="B91" s="11" t="s">
        <v>290</v>
      </c>
      <c r="C91" s="12" t="s">
        <v>341</v>
      </c>
      <c r="D91" s="3" t="s">
        <v>10</v>
      </c>
      <c r="E91" s="4" t="s">
        <v>85</v>
      </c>
      <c r="F91" s="5">
        <v>16577779</v>
      </c>
      <c r="G91" s="6">
        <f t="shared" si="12"/>
        <v>3315555.8000000003</v>
      </c>
      <c r="H91" s="5">
        <v>18457451</v>
      </c>
      <c r="I91" s="7" t="s">
        <v>313</v>
      </c>
      <c r="J91" s="7" t="s">
        <v>314</v>
      </c>
      <c r="K91" s="8"/>
      <c r="L91" s="8"/>
      <c r="M91" s="8"/>
      <c r="N91" s="8"/>
      <c r="O91" s="8"/>
      <c r="P91" s="8"/>
      <c r="Q91" s="9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>
        <v>0</v>
      </c>
      <c r="BR91" s="8">
        <f t="shared" si="13"/>
        <v>0</v>
      </c>
      <c r="BS91" s="8">
        <v>0</v>
      </c>
      <c r="BT91" s="8">
        <v>100000</v>
      </c>
      <c r="BU91" s="8">
        <v>250000</v>
      </c>
      <c r="BV91" s="8">
        <v>200000</v>
      </c>
      <c r="BW91" s="8">
        <v>400000</v>
      </c>
      <c r="BX91" s="10">
        <f t="shared" si="14"/>
        <v>950000</v>
      </c>
      <c r="BY91" s="38">
        <f t="shared" si="15"/>
        <v>2365555.8000000003</v>
      </c>
      <c r="BZ91" s="8">
        <v>300000</v>
      </c>
      <c r="CA91" s="41"/>
      <c r="CB91" s="41"/>
      <c r="CC91" s="41"/>
      <c r="CD91" s="41"/>
    </row>
    <row r="92" spans="1:82" s="1" customFormat="1" ht="69.75" customHeight="1" x14ac:dyDescent="0.2">
      <c r="A92" s="1">
        <v>1197</v>
      </c>
      <c r="B92" s="11" t="s">
        <v>290</v>
      </c>
      <c r="C92" s="12" t="s">
        <v>316</v>
      </c>
      <c r="D92" s="3" t="s">
        <v>10</v>
      </c>
      <c r="E92" s="4" t="s">
        <v>85</v>
      </c>
      <c r="F92" s="5">
        <v>7444494</v>
      </c>
      <c r="G92" s="6">
        <f t="shared" si="12"/>
        <v>1488898.8</v>
      </c>
      <c r="H92" s="5">
        <v>8288588</v>
      </c>
      <c r="I92" s="7" t="s">
        <v>313</v>
      </c>
      <c r="J92" s="7" t="s">
        <v>314</v>
      </c>
      <c r="K92" s="8"/>
      <c r="L92" s="8"/>
      <c r="M92" s="8"/>
      <c r="N92" s="8"/>
      <c r="O92" s="8"/>
      <c r="P92" s="8"/>
      <c r="Q92" s="9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>
        <v>0</v>
      </c>
      <c r="BR92" s="8">
        <f t="shared" si="13"/>
        <v>0</v>
      </c>
      <c r="BS92" s="8">
        <v>0</v>
      </c>
      <c r="BT92" s="8">
        <v>100000</v>
      </c>
      <c r="BU92" s="8">
        <v>250000</v>
      </c>
      <c r="BV92" s="8">
        <v>200000</v>
      </c>
      <c r="BW92" s="8">
        <v>200000</v>
      </c>
      <c r="BX92" s="10">
        <f t="shared" si="14"/>
        <v>750000</v>
      </c>
      <c r="BY92" s="38">
        <f t="shared" si="15"/>
        <v>738898.8</v>
      </c>
      <c r="BZ92" s="8">
        <v>200000</v>
      </c>
      <c r="CA92" s="41"/>
      <c r="CB92" s="41"/>
      <c r="CC92" s="41"/>
      <c r="CD92" s="41"/>
    </row>
    <row r="93" spans="1:82" s="1" customFormat="1" ht="69.75" customHeight="1" x14ac:dyDescent="0.2">
      <c r="A93" s="1">
        <v>1198</v>
      </c>
      <c r="B93" s="11" t="s">
        <v>290</v>
      </c>
      <c r="C93" s="12" t="s">
        <v>317</v>
      </c>
      <c r="D93" s="3" t="s">
        <v>10</v>
      </c>
      <c r="E93" s="4" t="s">
        <v>85</v>
      </c>
      <c r="F93" s="5">
        <v>5346536</v>
      </c>
      <c r="G93" s="6">
        <f t="shared" si="12"/>
        <v>1069307.2</v>
      </c>
      <c r="H93" s="5">
        <v>5952753</v>
      </c>
      <c r="I93" s="7" t="s">
        <v>313</v>
      </c>
      <c r="J93" s="7" t="s">
        <v>314</v>
      </c>
      <c r="K93" s="8"/>
      <c r="L93" s="8"/>
      <c r="M93" s="8"/>
      <c r="N93" s="8"/>
      <c r="O93" s="8"/>
      <c r="P93" s="8"/>
      <c r="Q93" s="9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>
        <v>0</v>
      </c>
      <c r="BR93" s="8">
        <f t="shared" si="13"/>
        <v>0</v>
      </c>
      <c r="BS93" s="8">
        <v>0</v>
      </c>
      <c r="BT93" s="8">
        <v>100000</v>
      </c>
      <c r="BU93" s="8">
        <v>100000</v>
      </c>
      <c r="BV93" s="8">
        <v>200000</v>
      </c>
      <c r="BW93" s="8">
        <v>200000</v>
      </c>
      <c r="BX93" s="10">
        <f t="shared" si="14"/>
        <v>600000</v>
      </c>
      <c r="BY93" s="38">
        <f t="shared" si="15"/>
        <v>469307.19999999995</v>
      </c>
      <c r="BZ93" s="8">
        <v>200000</v>
      </c>
      <c r="CA93" s="41"/>
      <c r="CB93" s="41"/>
      <c r="CC93" s="41"/>
      <c r="CD93" s="41"/>
    </row>
    <row r="94" spans="1:82" s="1" customFormat="1" ht="69.75" customHeight="1" x14ac:dyDescent="0.2">
      <c r="A94" s="1">
        <v>1199</v>
      </c>
      <c r="B94" s="11" t="s">
        <v>290</v>
      </c>
      <c r="C94" s="12" t="s">
        <v>318</v>
      </c>
      <c r="D94" s="3" t="s">
        <v>10</v>
      </c>
      <c r="E94" s="4" t="s">
        <v>85</v>
      </c>
      <c r="F94" s="5">
        <v>7228183</v>
      </c>
      <c r="G94" s="6">
        <f t="shared" ref="G94:G122" si="16">F94*0.2</f>
        <v>1445636.6</v>
      </c>
      <c r="H94" s="5">
        <v>8047751</v>
      </c>
      <c r="I94" s="7" t="s">
        <v>313</v>
      </c>
      <c r="J94" s="7" t="s">
        <v>314</v>
      </c>
      <c r="K94" s="8"/>
      <c r="L94" s="8"/>
      <c r="M94" s="8"/>
      <c r="N94" s="8"/>
      <c r="O94" s="8"/>
      <c r="P94" s="8"/>
      <c r="Q94" s="9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>
        <v>0</v>
      </c>
      <c r="BR94" s="8">
        <f t="shared" si="13"/>
        <v>0</v>
      </c>
      <c r="BS94" s="8">
        <v>0</v>
      </c>
      <c r="BT94" s="8">
        <v>100000</v>
      </c>
      <c r="BU94" s="8">
        <v>250000</v>
      </c>
      <c r="BV94" s="8">
        <v>200000</v>
      </c>
      <c r="BW94" s="8">
        <v>200000</v>
      </c>
      <c r="BX94" s="10">
        <f t="shared" si="14"/>
        <v>750000</v>
      </c>
      <c r="BY94" s="38">
        <f t="shared" si="15"/>
        <v>695636.60000000009</v>
      </c>
      <c r="BZ94" s="8">
        <v>200000</v>
      </c>
      <c r="CA94" s="41"/>
      <c r="CB94" s="41"/>
      <c r="CC94" s="41"/>
      <c r="CD94" s="41"/>
    </row>
    <row r="95" spans="1:82" s="1" customFormat="1" ht="69.75" customHeight="1" x14ac:dyDescent="0.2">
      <c r="A95" s="1">
        <v>1200</v>
      </c>
      <c r="B95" s="11" t="s">
        <v>290</v>
      </c>
      <c r="C95" s="12" t="s">
        <v>319</v>
      </c>
      <c r="D95" s="3" t="s">
        <v>10</v>
      </c>
      <c r="E95" s="4" t="s">
        <v>85</v>
      </c>
      <c r="F95" s="5">
        <v>15067510</v>
      </c>
      <c r="G95" s="6">
        <f t="shared" si="16"/>
        <v>3013502</v>
      </c>
      <c r="H95" s="5">
        <v>16775940</v>
      </c>
      <c r="I95" s="7" t="s">
        <v>313</v>
      </c>
      <c r="J95" s="7" t="s">
        <v>314</v>
      </c>
      <c r="K95" s="8"/>
      <c r="L95" s="8"/>
      <c r="M95" s="8"/>
      <c r="N95" s="8"/>
      <c r="O95" s="8"/>
      <c r="P95" s="8"/>
      <c r="Q95" s="9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>
        <v>0</v>
      </c>
      <c r="BR95" s="8">
        <f t="shared" si="13"/>
        <v>0</v>
      </c>
      <c r="BS95" s="8">
        <v>0</v>
      </c>
      <c r="BT95" s="8">
        <v>100000</v>
      </c>
      <c r="BU95" s="8">
        <v>250000</v>
      </c>
      <c r="BV95" s="8">
        <v>200000</v>
      </c>
      <c r="BW95" s="8">
        <v>400000</v>
      </c>
      <c r="BX95" s="10">
        <f t="shared" si="14"/>
        <v>950000</v>
      </c>
      <c r="BY95" s="38">
        <f t="shared" si="15"/>
        <v>2063502</v>
      </c>
      <c r="BZ95" s="8">
        <v>300000</v>
      </c>
      <c r="CA95" s="41"/>
      <c r="CB95" s="41"/>
      <c r="CC95" s="41"/>
      <c r="CD95" s="41"/>
    </row>
    <row r="96" spans="1:82" s="1" customFormat="1" ht="69.75" customHeight="1" x14ac:dyDescent="0.2">
      <c r="A96" s="1">
        <v>1201</v>
      </c>
      <c r="B96" s="11" t="s">
        <v>290</v>
      </c>
      <c r="C96" s="12" t="s">
        <v>320</v>
      </c>
      <c r="D96" s="3" t="s">
        <v>10</v>
      </c>
      <c r="E96" s="4" t="s">
        <v>85</v>
      </c>
      <c r="F96" s="5">
        <v>19520133</v>
      </c>
      <c r="G96" s="6">
        <f t="shared" si="16"/>
        <v>3904026.6</v>
      </c>
      <c r="H96" s="5">
        <v>21733424</v>
      </c>
      <c r="I96" s="7" t="s">
        <v>313</v>
      </c>
      <c r="J96" s="7" t="s">
        <v>314</v>
      </c>
      <c r="K96" s="8"/>
      <c r="L96" s="8"/>
      <c r="M96" s="8"/>
      <c r="N96" s="8"/>
      <c r="O96" s="8"/>
      <c r="P96" s="8"/>
      <c r="Q96" s="9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>
        <v>0</v>
      </c>
      <c r="BR96" s="8">
        <f t="shared" si="13"/>
        <v>0</v>
      </c>
      <c r="BS96" s="8">
        <v>0</v>
      </c>
      <c r="BT96" s="8">
        <v>100000</v>
      </c>
      <c r="BU96" s="8">
        <v>250000</v>
      </c>
      <c r="BV96" s="8">
        <v>300000</v>
      </c>
      <c r="BW96" s="8">
        <v>400000</v>
      </c>
      <c r="BX96" s="10">
        <f t="shared" si="14"/>
        <v>1050000</v>
      </c>
      <c r="BY96" s="38">
        <f t="shared" si="15"/>
        <v>2854026.6</v>
      </c>
      <c r="BZ96" s="8">
        <v>300000</v>
      </c>
      <c r="CA96" s="41"/>
      <c r="CB96" s="41"/>
      <c r="CC96" s="41"/>
      <c r="CD96" s="41"/>
    </row>
    <row r="97" spans="1:82" s="1" customFormat="1" ht="69.75" customHeight="1" x14ac:dyDescent="0.2">
      <c r="A97" s="1">
        <v>1202</v>
      </c>
      <c r="B97" s="11" t="s">
        <v>290</v>
      </c>
      <c r="C97" s="12" t="s">
        <v>321</v>
      </c>
      <c r="D97" s="3" t="s">
        <v>10</v>
      </c>
      <c r="E97" s="4" t="s">
        <v>85</v>
      </c>
      <c r="F97" s="5">
        <v>7228183</v>
      </c>
      <c r="G97" s="6">
        <f t="shared" si="16"/>
        <v>1445636.6</v>
      </c>
      <c r="H97" s="5">
        <v>8047750</v>
      </c>
      <c r="I97" s="7" t="s">
        <v>313</v>
      </c>
      <c r="J97" s="7" t="s">
        <v>314</v>
      </c>
      <c r="K97" s="8"/>
      <c r="L97" s="8"/>
      <c r="M97" s="8"/>
      <c r="N97" s="8"/>
      <c r="O97" s="8"/>
      <c r="P97" s="8"/>
      <c r="Q97" s="9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>
        <v>0</v>
      </c>
      <c r="BR97" s="8">
        <f t="shared" si="13"/>
        <v>0</v>
      </c>
      <c r="BS97" s="8">
        <v>0</v>
      </c>
      <c r="BT97" s="8">
        <v>100000</v>
      </c>
      <c r="BU97" s="8">
        <v>250000</v>
      </c>
      <c r="BV97" s="8">
        <v>200000</v>
      </c>
      <c r="BW97" s="8">
        <v>200000</v>
      </c>
      <c r="BX97" s="10">
        <f t="shared" si="14"/>
        <v>750000</v>
      </c>
      <c r="BY97" s="38">
        <f t="shared" si="15"/>
        <v>695636.60000000009</v>
      </c>
      <c r="BZ97" s="8">
        <v>200000</v>
      </c>
      <c r="CA97" s="41"/>
      <c r="CB97" s="41"/>
      <c r="CC97" s="41"/>
      <c r="CD97" s="41"/>
    </row>
    <row r="98" spans="1:82" s="1" customFormat="1" ht="69.75" customHeight="1" x14ac:dyDescent="0.2">
      <c r="A98" s="1">
        <v>1203</v>
      </c>
      <c r="B98" s="11" t="s">
        <v>290</v>
      </c>
      <c r="C98" s="12" t="s">
        <v>322</v>
      </c>
      <c r="D98" s="3" t="s">
        <v>10</v>
      </c>
      <c r="E98" s="4" t="s">
        <v>85</v>
      </c>
      <c r="F98" s="5">
        <v>5305489</v>
      </c>
      <c r="G98" s="6">
        <f t="shared" si="16"/>
        <v>1061097.8</v>
      </c>
      <c r="H98" s="5">
        <v>5907052</v>
      </c>
      <c r="I98" s="7" t="s">
        <v>313</v>
      </c>
      <c r="J98" s="7" t="s">
        <v>314</v>
      </c>
      <c r="K98" s="8"/>
      <c r="L98" s="8"/>
      <c r="M98" s="8"/>
      <c r="N98" s="8"/>
      <c r="O98" s="8"/>
      <c r="P98" s="8"/>
      <c r="Q98" s="9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>
        <v>0</v>
      </c>
      <c r="BR98" s="8">
        <f t="shared" si="13"/>
        <v>0</v>
      </c>
      <c r="BS98" s="8">
        <v>0</v>
      </c>
      <c r="BT98" s="8">
        <v>100000</v>
      </c>
      <c r="BU98" s="8">
        <v>100000</v>
      </c>
      <c r="BV98" s="8">
        <v>200000</v>
      </c>
      <c r="BW98" s="8">
        <v>200000</v>
      </c>
      <c r="BX98" s="10">
        <f t="shared" si="14"/>
        <v>600000</v>
      </c>
      <c r="BY98" s="38">
        <f t="shared" si="15"/>
        <v>461097.80000000005</v>
      </c>
      <c r="BZ98" s="8">
        <v>200000</v>
      </c>
      <c r="CA98" s="41"/>
      <c r="CB98" s="41"/>
      <c r="CC98" s="41"/>
      <c r="CD98" s="41"/>
    </row>
    <row r="99" spans="1:82" s="1" customFormat="1" ht="103.5" customHeight="1" x14ac:dyDescent="0.2">
      <c r="A99" s="11">
        <v>904</v>
      </c>
      <c r="B99" s="13" t="s">
        <v>290</v>
      </c>
      <c r="C99" s="13" t="s">
        <v>291</v>
      </c>
      <c r="D99" s="3" t="s">
        <v>292</v>
      </c>
      <c r="E99" s="4" t="s">
        <v>293</v>
      </c>
      <c r="F99" s="6">
        <v>29980236</v>
      </c>
      <c r="G99" s="6">
        <f t="shared" si="16"/>
        <v>5996047.2000000002</v>
      </c>
      <c r="H99" s="5">
        <v>36378103</v>
      </c>
      <c r="I99" s="5" t="s">
        <v>294</v>
      </c>
      <c r="J99" s="7" t="s">
        <v>295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>
        <v>0</v>
      </c>
      <c r="BC99" s="8">
        <v>100000</v>
      </c>
      <c r="BD99" s="8">
        <v>200000</v>
      </c>
      <c r="BE99" s="8">
        <v>100000</v>
      </c>
      <c r="BF99" s="8">
        <v>100000</v>
      </c>
      <c r="BG99" s="8">
        <v>100000</v>
      </c>
      <c r="BH99" s="8">
        <v>100000</v>
      </c>
      <c r="BI99" s="8">
        <v>100000</v>
      </c>
      <c r="BJ99" s="8">
        <v>100000</v>
      </c>
      <c r="BK99" s="8">
        <v>100000</v>
      </c>
      <c r="BL99" s="8">
        <v>100000</v>
      </c>
      <c r="BM99" s="8">
        <v>200000</v>
      </c>
      <c r="BN99" s="8">
        <v>100000</v>
      </c>
      <c r="BO99" s="8">
        <v>200000</v>
      </c>
      <c r="BP99" s="8">
        <v>200000</v>
      </c>
      <c r="BQ99" s="8">
        <v>200000</v>
      </c>
      <c r="BR99" s="8">
        <f t="shared" si="13"/>
        <v>2000000</v>
      </c>
      <c r="BS99" s="8">
        <v>200000</v>
      </c>
      <c r="BT99" s="8">
        <v>200000</v>
      </c>
      <c r="BU99" s="8">
        <v>200000</v>
      </c>
      <c r="BV99" s="8">
        <v>200000</v>
      </c>
      <c r="BW99" s="8">
        <v>200000</v>
      </c>
      <c r="BX99" s="10">
        <f t="shared" si="14"/>
        <v>3000000</v>
      </c>
      <c r="BY99" s="38">
        <f t="shared" si="15"/>
        <v>2996047.2</v>
      </c>
      <c r="BZ99" s="8">
        <v>300000</v>
      </c>
      <c r="CA99" s="41"/>
      <c r="CB99" s="41"/>
      <c r="CC99" s="41"/>
      <c r="CD99" s="41"/>
    </row>
    <row r="100" spans="1:82" s="1" customFormat="1" ht="69.75" customHeight="1" x14ac:dyDescent="0.2">
      <c r="A100" s="1">
        <v>1279</v>
      </c>
      <c r="B100" s="11" t="s">
        <v>135</v>
      </c>
      <c r="C100" s="12" t="s">
        <v>136</v>
      </c>
      <c r="D100" s="3" t="s">
        <v>10</v>
      </c>
      <c r="E100" s="4" t="s">
        <v>132</v>
      </c>
      <c r="F100" s="5">
        <v>6891433</v>
      </c>
      <c r="G100" s="6">
        <f t="shared" si="16"/>
        <v>1378286.6</v>
      </c>
      <c r="H100" s="5">
        <v>12725146</v>
      </c>
      <c r="I100" s="7" t="s">
        <v>137</v>
      </c>
      <c r="J100" s="7" t="s">
        <v>138</v>
      </c>
      <c r="K100" s="8"/>
      <c r="L100" s="8"/>
      <c r="M100" s="8"/>
      <c r="N100" s="8"/>
      <c r="O100" s="8"/>
      <c r="P100" s="8"/>
      <c r="Q100" s="9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>
        <f t="shared" si="13"/>
        <v>0</v>
      </c>
      <c r="BS100" s="8">
        <v>50000</v>
      </c>
      <c r="BT100" s="8">
        <v>0</v>
      </c>
      <c r="BU100" s="8">
        <v>50000</v>
      </c>
      <c r="BV100" s="8">
        <v>100000</v>
      </c>
      <c r="BW100" s="8">
        <v>100000</v>
      </c>
      <c r="BX100" s="10">
        <f t="shared" si="14"/>
        <v>300000</v>
      </c>
      <c r="BY100" s="38">
        <f t="shared" si="15"/>
        <v>1078286.6000000001</v>
      </c>
      <c r="BZ100" s="8">
        <v>100000</v>
      </c>
      <c r="CA100" s="41"/>
      <c r="CB100" s="41"/>
      <c r="CC100" s="41"/>
      <c r="CD100" s="41"/>
    </row>
    <row r="101" spans="1:82" s="1" customFormat="1" ht="69.75" customHeight="1" x14ac:dyDescent="0.2">
      <c r="A101" s="1">
        <v>1292</v>
      </c>
      <c r="B101" s="11" t="s">
        <v>425</v>
      </c>
      <c r="C101" s="12" t="s">
        <v>426</v>
      </c>
      <c r="D101" s="3" t="s">
        <v>10</v>
      </c>
      <c r="E101" s="4" t="s">
        <v>190</v>
      </c>
      <c r="F101" s="5">
        <v>6392342</v>
      </c>
      <c r="G101" s="6">
        <f t="shared" si="16"/>
        <v>1278468.4000000001</v>
      </c>
      <c r="H101" s="5">
        <v>21814215</v>
      </c>
      <c r="I101" s="7" t="s">
        <v>427</v>
      </c>
      <c r="J101" s="7" t="s">
        <v>428</v>
      </c>
      <c r="K101" s="8"/>
      <c r="L101" s="8"/>
      <c r="M101" s="8"/>
      <c r="N101" s="8"/>
      <c r="O101" s="8"/>
      <c r="P101" s="8"/>
      <c r="Q101" s="9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>
        <f t="shared" si="13"/>
        <v>0</v>
      </c>
      <c r="BS101" s="8"/>
      <c r="BT101" s="8"/>
      <c r="BU101" s="8">
        <v>500000</v>
      </c>
      <c r="BV101" s="8">
        <v>200000</v>
      </c>
      <c r="BW101" s="8">
        <v>200000</v>
      </c>
      <c r="BX101" s="10">
        <f t="shared" si="14"/>
        <v>900000</v>
      </c>
      <c r="BY101" s="38">
        <f t="shared" si="15"/>
        <v>378468.40000000014</v>
      </c>
      <c r="BZ101" s="8">
        <v>300000</v>
      </c>
      <c r="CA101" s="41"/>
      <c r="CB101" s="41"/>
      <c r="CC101" s="41"/>
      <c r="CD101" s="41"/>
    </row>
    <row r="102" spans="1:82" s="1" customFormat="1" ht="91.5" customHeight="1" x14ac:dyDescent="0.2">
      <c r="A102" s="11">
        <v>915</v>
      </c>
      <c r="B102" s="13" t="s">
        <v>25</v>
      </c>
      <c r="C102" s="13" t="s">
        <v>95</v>
      </c>
      <c r="D102" s="3" t="s">
        <v>96</v>
      </c>
      <c r="E102" s="4" t="s">
        <v>97</v>
      </c>
      <c r="F102" s="6">
        <v>15631990</v>
      </c>
      <c r="G102" s="6">
        <f t="shared" si="16"/>
        <v>3126398</v>
      </c>
      <c r="H102" s="5">
        <v>16638886</v>
      </c>
      <c r="I102" s="5" t="s">
        <v>98</v>
      </c>
      <c r="J102" s="7" t="s">
        <v>99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>
        <v>0</v>
      </c>
      <c r="BF102" s="8"/>
      <c r="BG102" s="8">
        <v>100000</v>
      </c>
      <c r="BH102" s="8">
        <v>100000</v>
      </c>
      <c r="BI102" s="8">
        <v>100000</v>
      </c>
      <c r="BJ102" s="8">
        <v>100000</v>
      </c>
      <c r="BK102" s="8">
        <v>100000</v>
      </c>
      <c r="BL102" s="8">
        <v>80000</v>
      </c>
      <c r="BM102" s="8">
        <v>100000</v>
      </c>
      <c r="BN102" s="8">
        <v>100000</v>
      </c>
      <c r="BO102" s="8">
        <v>100000</v>
      </c>
      <c r="BP102" s="8">
        <v>100000</v>
      </c>
      <c r="BQ102" s="8">
        <v>100000</v>
      </c>
      <c r="BR102" s="8">
        <f t="shared" si="13"/>
        <v>1080000</v>
      </c>
      <c r="BS102" s="8">
        <v>100000</v>
      </c>
      <c r="BT102" s="8">
        <v>100000</v>
      </c>
      <c r="BU102" s="8">
        <v>150000</v>
      </c>
      <c r="BV102" s="8">
        <v>300000</v>
      </c>
      <c r="BW102" s="8">
        <v>300000</v>
      </c>
      <c r="BX102" s="10">
        <f t="shared" si="14"/>
        <v>2030000</v>
      </c>
      <c r="BY102" s="38">
        <f t="shared" si="15"/>
        <v>1096398</v>
      </c>
      <c r="BZ102" s="8">
        <v>300000</v>
      </c>
      <c r="CA102" s="41"/>
      <c r="CB102" s="41"/>
      <c r="CC102" s="41"/>
      <c r="CD102" s="41"/>
    </row>
    <row r="103" spans="1:82" s="1" customFormat="1" ht="69.75" customHeight="1" x14ac:dyDescent="0.2">
      <c r="A103" s="1">
        <v>1260</v>
      </c>
      <c r="B103" s="11" t="s">
        <v>25</v>
      </c>
      <c r="C103" s="12" t="s">
        <v>384</v>
      </c>
      <c r="D103" s="3" t="s">
        <v>10</v>
      </c>
      <c r="E103" s="4" t="s">
        <v>132</v>
      </c>
      <c r="F103" s="5">
        <v>9998669</v>
      </c>
      <c r="G103" s="6">
        <f t="shared" si="16"/>
        <v>1999733.8</v>
      </c>
      <c r="H103" s="5">
        <v>10637607</v>
      </c>
      <c r="I103" s="7" t="s">
        <v>385</v>
      </c>
      <c r="J103" s="7" t="s">
        <v>386</v>
      </c>
      <c r="K103" s="8"/>
      <c r="L103" s="8"/>
      <c r="M103" s="8"/>
      <c r="N103" s="8"/>
      <c r="O103" s="8"/>
      <c r="P103" s="8"/>
      <c r="Q103" s="9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>
        <f t="shared" si="13"/>
        <v>0</v>
      </c>
      <c r="BS103" s="8">
        <v>0</v>
      </c>
      <c r="BT103" s="8">
        <v>500000</v>
      </c>
      <c r="BU103" s="8">
        <v>500000</v>
      </c>
      <c r="BV103" s="8">
        <v>300000</v>
      </c>
      <c r="BW103" s="8">
        <v>300000</v>
      </c>
      <c r="BX103" s="10">
        <f t="shared" si="14"/>
        <v>1600000</v>
      </c>
      <c r="BY103" s="38">
        <f t="shared" si="15"/>
        <v>399733.80000000005</v>
      </c>
      <c r="BZ103" s="8">
        <v>300000</v>
      </c>
      <c r="CA103" s="41"/>
      <c r="CB103" s="41"/>
      <c r="CC103" s="41"/>
      <c r="CD103" s="41"/>
    </row>
    <row r="104" spans="1:82" s="1" customFormat="1" ht="69.75" customHeight="1" x14ac:dyDescent="0.2">
      <c r="A104" s="1">
        <v>1268</v>
      </c>
      <c r="B104" s="11" t="s">
        <v>25</v>
      </c>
      <c r="C104" s="12" t="s">
        <v>403</v>
      </c>
      <c r="D104" s="3" t="s">
        <v>10</v>
      </c>
      <c r="E104" s="4" t="s">
        <v>132</v>
      </c>
      <c r="F104" s="5">
        <v>8345950</v>
      </c>
      <c r="G104" s="6">
        <f t="shared" si="16"/>
        <v>1669190</v>
      </c>
      <c r="H104" s="5">
        <v>11121821</v>
      </c>
      <c r="I104" s="7" t="s">
        <v>401</v>
      </c>
      <c r="J104" s="7" t="s">
        <v>404</v>
      </c>
      <c r="K104" s="8"/>
      <c r="L104" s="8"/>
      <c r="M104" s="8"/>
      <c r="N104" s="8"/>
      <c r="O104" s="8"/>
      <c r="P104" s="8"/>
      <c r="Q104" s="9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>
        <f t="shared" si="13"/>
        <v>0</v>
      </c>
      <c r="BS104" s="8">
        <v>200000</v>
      </c>
      <c r="BT104" s="8">
        <v>300000</v>
      </c>
      <c r="BU104" s="8">
        <v>300000</v>
      </c>
      <c r="BV104" s="8">
        <v>100000</v>
      </c>
      <c r="BW104" s="8">
        <v>100000</v>
      </c>
      <c r="BX104" s="10">
        <f t="shared" si="14"/>
        <v>1000000</v>
      </c>
      <c r="BY104" s="38">
        <f t="shared" si="15"/>
        <v>669190</v>
      </c>
      <c r="BZ104" s="8">
        <v>200000</v>
      </c>
      <c r="CA104" s="41"/>
      <c r="CB104" s="41"/>
      <c r="CC104" s="41"/>
      <c r="CD104" s="41"/>
    </row>
    <row r="105" spans="1:82" s="1" customFormat="1" ht="119.25" customHeight="1" x14ac:dyDescent="0.2">
      <c r="A105" s="13">
        <v>802</v>
      </c>
      <c r="B105" s="13" t="s">
        <v>25</v>
      </c>
      <c r="C105" s="13" t="s">
        <v>91</v>
      </c>
      <c r="D105" s="3" t="s">
        <v>10</v>
      </c>
      <c r="E105" s="4" t="s">
        <v>92</v>
      </c>
      <c r="F105" s="6">
        <v>66825397</v>
      </c>
      <c r="G105" s="6">
        <f t="shared" si="16"/>
        <v>13365079.4</v>
      </c>
      <c r="H105" s="5">
        <v>71008317</v>
      </c>
      <c r="I105" s="7" t="s">
        <v>93</v>
      </c>
      <c r="J105" s="7" t="s">
        <v>94</v>
      </c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>
        <v>0</v>
      </c>
      <c r="AZ105" s="8">
        <v>0</v>
      </c>
      <c r="BA105" s="8"/>
      <c r="BB105" s="8">
        <v>0</v>
      </c>
      <c r="BC105" s="8">
        <v>0</v>
      </c>
      <c r="BD105" s="8">
        <v>400000</v>
      </c>
      <c r="BE105" s="8">
        <v>0</v>
      </c>
      <c r="BF105" s="8">
        <v>400000</v>
      </c>
      <c r="BG105" s="8">
        <v>400000</v>
      </c>
      <c r="BH105" s="8">
        <v>400000</v>
      </c>
      <c r="BI105" s="8">
        <v>400000</v>
      </c>
      <c r="BJ105" s="8">
        <v>400000</v>
      </c>
      <c r="BK105" s="8">
        <v>400000</v>
      </c>
      <c r="BL105" s="8">
        <v>400000</v>
      </c>
      <c r="BM105" s="8">
        <v>400000</v>
      </c>
      <c r="BN105" s="8">
        <v>300000</v>
      </c>
      <c r="BO105" s="8">
        <v>400000</v>
      </c>
      <c r="BP105" s="8">
        <v>400000</v>
      </c>
      <c r="BQ105" s="8">
        <v>400000</v>
      </c>
      <c r="BR105" s="8">
        <f t="shared" si="13"/>
        <v>5100000</v>
      </c>
      <c r="BS105" s="8">
        <v>400000</v>
      </c>
      <c r="BT105" s="8">
        <v>400000</v>
      </c>
      <c r="BU105" s="8">
        <v>300000</v>
      </c>
      <c r="BV105" s="8">
        <v>400000</v>
      </c>
      <c r="BW105" s="8">
        <v>400000</v>
      </c>
      <c r="BX105" s="10">
        <f t="shared" si="14"/>
        <v>7000000</v>
      </c>
      <c r="BY105" s="38">
        <f t="shared" si="15"/>
        <v>6365079.4000000004</v>
      </c>
      <c r="BZ105" s="8">
        <v>400000</v>
      </c>
      <c r="CA105" s="41"/>
      <c r="CB105" s="41"/>
      <c r="CC105" s="41"/>
      <c r="CD105" s="41"/>
    </row>
    <row r="106" spans="1:82" s="1" customFormat="1" ht="69.75" customHeight="1" x14ac:dyDescent="0.2">
      <c r="A106" s="1">
        <v>1280</v>
      </c>
      <c r="B106" s="11" t="s">
        <v>25</v>
      </c>
      <c r="C106" s="12" t="s">
        <v>405</v>
      </c>
      <c r="D106" s="3" t="s">
        <v>10</v>
      </c>
      <c r="E106" s="4" t="s">
        <v>132</v>
      </c>
      <c r="F106" s="5">
        <v>13105042</v>
      </c>
      <c r="G106" s="6">
        <f t="shared" si="16"/>
        <v>2621008.4000000004</v>
      </c>
      <c r="H106" s="5">
        <v>16771186</v>
      </c>
      <c r="I106" s="7" t="s">
        <v>401</v>
      </c>
      <c r="J106" s="7" t="s">
        <v>406</v>
      </c>
      <c r="K106" s="8"/>
      <c r="L106" s="8"/>
      <c r="M106" s="8"/>
      <c r="N106" s="8"/>
      <c r="O106" s="8"/>
      <c r="P106" s="8"/>
      <c r="Q106" s="9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>
        <f t="shared" si="13"/>
        <v>0</v>
      </c>
      <c r="BS106" s="8">
        <v>0</v>
      </c>
      <c r="BT106" s="8">
        <v>700000</v>
      </c>
      <c r="BU106" s="8">
        <v>200000</v>
      </c>
      <c r="BV106" s="8">
        <v>100000</v>
      </c>
      <c r="BW106" s="8">
        <v>200000</v>
      </c>
      <c r="BX106" s="10">
        <f t="shared" si="14"/>
        <v>1200000</v>
      </c>
      <c r="BY106" s="38">
        <f t="shared" si="15"/>
        <v>1421008.4000000004</v>
      </c>
      <c r="BZ106" s="8">
        <v>200000</v>
      </c>
      <c r="CA106" s="41"/>
      <c r="CB106" s="41"/>
      <c r="CC106" s="41"/>
      <c r="CD106" s="41"/>
    </row>
    <row r="107" spans="1:82" s="1" customFormat="1" ht="69.75" customHeight="1" x14ac:dyDescent="0.2">
      <c r="A107" s="1">
        <v>1259</v>
      </c>
      <c r="B107" s="11" t="s">
        <v>25</v>
      </c>
      <c r="C107" s="12" t="s">
        <v>393</v>
      </c>
      <c r="D107" s="3" t="s">
        <v>10</v>
      </c>
      <c r="E107" s="4" t="s">
        <v>132</v>
      </c>
      <c r="F107" s="5">
        <v>21396094</v>
      </c>
      <c r="G107" s="6">
        <f t="shared" si="16"/>
        <v>4279218.8</v>
      </c>
      <c r="H107" s="5">
        <v>23223207</v>
      </c>
      <c r="I107" s="7" t="s">
        <v>385</v>
      </c>
      <c r="J107" s="7" t="s">
        <v>386</v>
      </c>
      <c r="K107" s="8"/>
      <c r="L107" s="8"/>
      <c r="M107" s="8"/>
      <c r="N107" s="8"/>
      <c r="O107" s="8"/>
      <c r="P107" s="8"/>
      <c r="Q107" s="9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>
        <f t="shared" si="13"/>
        <v>0</v>
      </c>
      <c r="BS107" s="8">
        <v>0</v>
      </c>
      <c r="BT107" s="8">
        <v>800000</v>
      </c>
      <c r="BU107" s="8">
        <v>500000</v>
      </c>
      <c r="BV107" s="8">
        <v>400000</v>
      </c>
      <c r="BW107" s="8">
        <v>400000</v>
      </c>
      <c r="BX107" s="10">
        <f t="shared" si="14"/>
        <v>2100000</v>
      </c>
      <c r="BY107" s="38">
        <f t="shared" si="15"/>
        <v>2179218.7999999998</v>
      </c>
      <c r="BZ107" s="8">
        <v>400000</v>
      </c>
      <c r="CA107" s="41"/>
      <c r="CB107" s="41"/>
      <c r="CC107" s="41"/>
      <c r="CD107" s="41"/>
    </row>
    <row r="108" spans="1:82" s="1" customFormat="1" ht="69.75" customHeight="1" x14ac:dyDescent="0.2">
      <c r="A108" s="1">
        <v>1269</v>
      </c>
      <c r="B108" s="11" t="s">
        <v>25</v>
      </c>
      <c r="C108" s="12" t="s">
        <v>400</v>
      </c>
      <c r="D108" s="3" t="s">
        <v>10</v>
      </c>
      <c r="E108" s="4" t="s">
        <v>132</v>
      </c>
      <c r="F108" s="5">
        <v>8343124</v>
      </c>
      <c r="G108" s="6">
        <f t="shared" si="16"/>
        <v>1668624.8</v>
      </c>
      <c r="H108" s="5">
        <v>11104137</v>
      </c>
      <c r="I108" s="7" t="s">
        <v>401</v>
      </c>
      <c r="J108" s="7" t="s">
        <v>402</v>
      </c>
      <c r="K108" s="8"/>
      <c r="L108" s="8"/>
      <c r="M108" s="8"/>
      <c r="N108" s="8"/>
      <c r="O108" s="8"/>
      <c r="P108" s="8"/>
      <c r="Q108" s="9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>
        <f t="shared" si="13"/>
        <v>0</v>
      </c>
      <c r="BS108" s="8">
        <v>200000</v>
      </c>
      <c r="BT108" s="8">
        <v>300000</v>
      </c>
      <c r="BU108" s="8">
        <v>200000</v>
      </c>
      <c r="BV108" s="8">
        <v>100000</v>
      </c>
      <c r="BW108" s="8">
        <v>100000</v>
      </c>
      <c r="BX108" s="10">
        <f t="shared" si="14"/>
        <v>900000</v>
      </c>
      <c r="BY108" s="38">
        <f t="shared" si="15"/>
        <v>768624.8</v>
      </c>
      <c r="BZ108" s="8">
        <v>200000</v>
      </c>
      <c r="CA108" s="41"/>
      <c r="CB108" s="41"/>
      <c r="CC108" s="41"/>
      <c r="CD108" s="41"/>
    </row>
    <row r="109" spans="1:82" s="1" customFormat="1" ht="69.75" customHeight="1" x14ac:dyDescent="0.2">
      <c r="A109" s="1">
        <v>1261</v>
      </c>
      <c r="B109" s="11" t="s">
        <v>25</v>
      </c>
      <c r="C109" s="12" t="s">
        <v>394</v>
      </c>
      <c r="D109" s="3" t="s">
        <v>10</v>
      </c>
      <c r="E109" s="4" t="s">
        <v>132</v>
      </c>
      <c r="F109" s="5">
        <v>17137666</v>
      </c>
      <c r="G109" s="6">
        <f t="shared" si="16"/>
        <v>3427533.2</v>
      </c>
      <c r="H109" s="5">
        <v>19506691</v>
      </c>
      <c r="I109" s="7" t="s">
        <v>385</v>
      </c>
      <c r="J109" s="7" t="s">
        <v>386</v>
      </c>
      <c r="K109" s="8"/>
      <c r="L109" s="8"/>
      <c r="M109" s="8"/>
      <c r="N109" s="8"/>
      <c r="O109" s="8"/>
      <c r="P109" s="8"/>
      <c r="Q109" s="9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>
        <f t="shared" si="13"/>
        <v>0</v>
      </c>
      <c r="BS109" s="8">
        <v>0</v>
      </c>
      <c r="BT109" s="8">
        <v>800000</v>
      </c>
      <c r="BU109" s="8">
        <v>800000</v>
      </c>
      <c r="BV109" s="8">
        <v>300000</v>
      </c>
      <c r="BW109" s="8">
        <v>300000</v>
      </c>
      <c r="BX109" s="10">
        <f t="shared" si="14"/>
        <v>2200000</v>
      </c>
      <c r="BY109" s="38">
        <f t="shared" si="15"/>
        <v>1227533.2000000002</v>
      </c>
      <c r="BZ109" s="8">
        <v>300000</v>
      </c>
      <c r="CA109" s="41"/>
      <c r="CB109" s="41"/>
      <c r="CC109" s="41"/>
      <c r="CD109" s="41"/>
    </row>
    <row r="110" spans="1:82" s="1" customFormat="1" ht="69.75" customHeight="1" x14ac:dyDescent="0.2">
      <c r="A110" s="11">
        <v>914</v>
      </c>
      <c r="B110" s="19" t="s">
        <v>25</v>
      </c>
      <c r="C110" s="19" t="s">
        <v>59</v>
      </c>
      <c r="D110" s="3" t="s">
        <v>60</v>
      </c>
      <c r="E110" s="4" t="s">
        <v>61</v>
      </c>
      <c r="F110" s="6">
        <v>5626339</v>
      </c>
      <c r="G110" s="6">
        <f t="shared" si="16"/>
        <v>1125267.8</v>
      </c>
      <c r="H110" s="5">
        <v>5698803</v>
      </c>
      <c r="I110" s="5" t="s">
        <v>62</v>
      </c>
      <c r="J110" s="7" t="s">
        <v>63</v>
      </c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>
        <v>0</v>
      </c>
      <c r="BH110" s="8"/>
      <c r="BI110" s="8">
        <v>100000</v>
      </c>
      <c r="BJ110" s="8">
        <v>100000</v>
      </c>
      <c r="BK110" s="8">
        <v>100000</v>
      </c>
      <c r="BL110" s="8">
        <v>0</v>
      </c>
      <c r="BM110" s="8"/>
      <c r="BN110" s="8">
        <v>100000</v>
      </c>
      <c r="BO110" s="8"/>
      <c r="BP110" s="8">
        <v>100000</v>
      </c>
      <c r="BQ110" s="8">
        <v>100000</v>
      </c>
      <c r="BR110" s="8">
        <f t="shared" ref="BR110:BR135" si="17">SUM(K110:BQ110)</f>
        <v>600000</v>
      </c>
      <c r="BS110" s="8">
        <v>50000</v>
      </c>
      <c r="BT110" s="8"/>
      <c r="BU110" s="8"/>
      <c r="BV110" s="8">
        <v>100000</v>
      </c>
      <c r="BW110" s="8">
        <v>100000</v>
      </c>
      <c r="BX110" s="10">
        <f t="shared" ref="BX110:BX135" si="18">SUM(BR110:BW110)</f>
        <v>850000</v>
      </c>
      <c r="BY110" s="38">
        <f t="shared" ref="BY110:BY135" si="19">SUM(G110-BX110)</f>
        <v>275267.80000000005</v>
      </c>
      <c r="BZ110" s="8">
        <v>100000</v>
      </c>
      <c r="CA110" s="41"/>
      <c r="CB110" s="41"/>
      <c r="CC110" s="41"/>
      <c r="CD110" s="41"/>
    </row>
    <row r="111" spans="1:82" s="1" customFormat="1" ht="77.25" customHeight="1" x14ac:dyDescent="0.2">
      <c r="A111" s="1">
        <v>1120</v>
      </c>
      <c r="B111" s="11" t="s">
        <v>25</v>
      </c>
      <c r="C111" s="12" t="s">
        <v>64</v>
      </c>
      <c r="D111" s="3" t="s">
        <v>65</v>
      </c>
      <c r="E111" s="4" t="s">
        <v>66</v>
      </c>
      <c r="F111" s="5">
        <v>29988764</v>
      </c>
      <c r="G111" s="6">
        <f t="shared" si="16"/>
        <v>5997752.8000000007</v>
      </c>
      <c r="H111" s="5">
        <v>36212410</v>
      </c>
      <c r="I111" s="7" t="s">
        <v>67</v>
      </c>
      <c r="J111" s="7" t="s">
        <v>68</v>
      </c>
      <c r="K111" s="8"/>
      <c r="L111" s="8"/>
      <c r="M111" s="8"/>
      <c r="N111" s="8"/>
      <c r="O111" s="8"/>
      <c r="P111" s="8"/>
      <c r="Q111" s="9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>
        <v>0</v>
      </c>
      <c r="BJ111" s="8"/>
      <c r="BK111" s="8">
        <v>0</v>
      </c>
      <c r="BL111" s="8">
        <v>0</v>
      </c>
      <c r="BM111" s="8">
        <v>0</v>
      </c>
      <c r="BN111" s="8">
        <v>400000</v>
      </c>
      <c r="BO111" s="8">
        <v>400000</v>
      </c>
      <c r="BP111" s="8">
        <v>400000</v>
      </c>
      <c r="BQ111" s="8">
        <v>400000</v>
      </c>
      <c r="BR111" s="8">
        <f t="shared" si="17"/>
        <v>1600000</v>
      </c>
      <c r="BS111" s="8">
        <v>400000</v>
      </c>
      <c r="BT111" s="8">
        <v>500000</v>
      </c>
      <c r="BU111" s="8">
        <v>500000</v>
      </c>
      <c r="BV111" s="8">
        <v>500000</v>
      </c>
      <c r="BW111" s="8">
        <v>400000</v>
      </c>
      <c r="BX111" s="10">
        <f t="shared" si="18"/>
        <v>3900000</v>
      </c>
      <c r="BY111" s="38">
        <f t="shared" si="19"/>
        <v>2097752.8000000007</v>
      </c>
      <c r="BZ111" s="8">
        <v>500000</v>
      </c>
      <c r="CA111" s="41"/>
      <c r="CB111" s="41"/>
      <c r="CC111" s="41"/>
      <c r="CD111" s="41"/>
    </row>
    <row r="112" spans="1:82" s="1" customFormat="1" ht="69.75" customHeight="1" x14ac:dyDescent="0.2">
      <c r="A112" s="1">
        <v>1349</v>
      </c>
      <c r="B112" s="2" t="s">
        <v>356</v>
      </c>
      <c r="C112" s="2" t="s">
        <v>357</v>
      </c>
      <c r="D112" s="3" t="s">
        <v>10</v>
      </c>
      <c r="E112" s="4">
        <v>64</v>
      </c>
      <c r="F112" s="5">
        <v>11709676</v>
      </c>
      <c r="G112" s="6">
        <f t="shared" si="16"/>
        <v>2341935.2000000002</v>
      </c>
      <c r="H112" s="5">
        <v>19998550</v>
      </c>
      <c r="I112" s="7" t="s">
        <v>358</v>
      </c>
      <c r="J112" s="7" t="s">
        <v>359</v>
      </c>
      <c r="K112" s="8"/>
      <c r="L112" s="8"/>
      <c r="M112" s="8"/>
      <c r="N112" s="8"/>
      <c r="O112" s="8"/>
      <c r="P112" s="8"/>
      <c r="Q112" s="9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>
        <f t="shared" si="17"/>
        <v>0</v>
      </c>
      <c r="BS112" s="8"/>
      <c r="BT112" s="8"/>
      <c r="BU112" s="8"/>
      <c r="BV112" s="8"/>
      <c r="BW112" s="8">
        <v>400000</v>
      </c>
      <c r="BX112" s="10">
        <f t="shared" si="18"/>
        <v>400000</v>
      </c>
      <c r="BY112" s="38">
        <f t="shared" si="19"/>
        <v>1941935.2000000002</v>
      </c>
      <c r="BZ112" s="8">
        <v>300000</v>
      </c>
      <c r="CA112" s="41"/>
      <c r="CB112" s="41"/>
      <c r="CC112" s="41"/>
      <c r="CD112" s="41"/>
    </row>
    <row r="113" spans="1:82" s="1" customFormat="1" ht="69.75" customHeight="1" x14ac:dyDescent="0.2">
      <c r="A113" s="1">
        <v>1350</v>
      </c>
      <c r="B113" s="2" t="s">
        <v>127</v>
      </c>
      <c r="C113" s="2" t="s">
        <v>128</v>
      </c>
      <c r="D113" s="3" t="s">
        <v>2</v>
      </c>
      <c r="E113" s="4">
        <v>64</v>
      </c>
      <c r="F113" s="5">
        <v>859875</v>
      </c>
      <c r="G113" s="6">
        <f t="shared" si="16"/>
        <v>171975</v>
      </c>
      <c r="H113" s="5">
        <v>938875</v>
      </c>
      <c r="I113" s="7" t="s">
        <v>129</v>
      </c>
      <c r="J113" s="7" t="s">
        <v>130</v>
      </c>
      <c r="K113" s="8"/>
      <c r="L113" s="8"/>
      <c r="M113" s="8"/>
      <c r="N113" s="8"/>
      <c r="O113" s="8"/>
      <c r="P113" s="8"/>
      <c r="Q113" s="9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>
        <f t="shared" si="17"/>
        <v>0</v>
      </c>
      <c r="BS113" s="8"/>
      <c r="BT113" s="8"/>
      <c r="BU113" s="8"/>
      <c r="BV113" s="8"/>
      <c r="BW113" s="8"/>
      <c r="BX113" s="10">
        <f t="shared" si="18"/>
        <v>0</v>
      </c>
      <c r="BY113" s="38">
        <f t="shared" si="19"/>
        <v>171975</v>
      </c>
      <c r="BZ113" s="8">
        <v>100000</v>
      </c>
      <c r="CA113" s="41"/>
      <c r="CB113" s="41"/>
      <c r="CC113" s="41"/>
      <c r="CD113" s="41"/>
    </row>
    <row r="114" spans="1:82" s="1" customFormat="1" ht="79.5" customHeight="1" x14ac:dyDescent="0.2">
      <c r="A114" s="1">
        <v>1324</v>
      </c>
      <c r="B114" s="1" t="s">
        <v>223</v>
      </c>
      <c r="C114" s="2" t="s">
        <v>224</v>
      </c>
      <c r="D114" s="3" t="s">
        <v>213</v>
      </c>
      <c r="E114" s="4" t="s">
        <v>145</v>
      </c>
      <c r="F114" s="5">
        <v>7774322</v>
      </c>
      <c r="G114" s="6">
        <f t="shared" si="16"/>
        <v>1554864.4000000001</v>
      </c>
      <c r="H114" s="5">
        <v>8346182</v>
      </c>
      <c r="I114" s="7" t="s">
        <v>225</v>
      </c>
      <c r="J114" s="7" t="s">
        <v>226</v>
      </c>
      <c r="K114" s="8"/>
      <c r="L114" s="8"/>
      <c r="M114" s="8"/>
      <c r="N114" s="8"/>
      <c r="O114" s="8"/>
      <c r="P114" s="8"/>
      <c r="Q114" s="9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>
        <f t="shared" si="17"/>
        <v>0</v>
      </c>
      <c r="BS114" s="8"/>
      <c r="BT114" s="8"/>
      <c r="BU114" s="8"/>
      <c r="BV114" s="8">
        <v>300000</v>
      </c>
      <c r="BW114" s="8">
        <v>300000</v>
      </c>
      <c r="BX114" s="10">
        <f t="shared" si="18"/>
        <v>600000</v>
      </c>
      <c r="BY114" s="38">
        <f t="shared" si="19"/>
        <v>954864.40000000014</v>
      </c>
      <c r="BZ114" s="10">
        <v>200000</v>
      </c>
      <c r="CA114" s="41"/>
      <c r="CB114" s="41"/>
      <c r="CC114" s="41"/>
      <c r="CD114" s="41"/>
    </row>
    <row r="115" spans="1:82" s="1" customFormat="1" ht="69.75" customHeight="1" x14ac:dyDescent="0.2">
      <c r="A115" s="1">
        <v>1351</v>
      </c>
      <c r="B115" s="2" t="s">
        <v>51</v>
      </c>
      <c r="C115" s="2" t="s">
        <v>57</v>
      </c>
      <c r="D115" s="3" t="s">
        <v>2</v>
      </c>
      <c r="E115" s="4">
        <v>64</v>
      </c>
      <c r="F115" s="5">
        <v>13611791</v>
      </c>
      <c r="G115" s="6">
        <f t="shared" si="16"/>
        <v>2722358.2</v>
      </c>
      <c r="H115" s="5">
        <v>15472387</v>
      </c>
      <c r="I115" s="7" t="s">
        <v>58</v>
      </c>
      <c r="J115" s="7" t="s">
        <v>56</v>
      </c>
      <c r="K115" s="8"/>
      <c r="L115" s="8"/>
      <c r="M115" s="8"/>
      <c r="N115" s="8"/>
      <c r="O115" s="8"/>
      <c r="P115" s="8"/>
      <c r="Q115" s="9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>
        <f t="shared" si="17"/>
        <v>0</v>
      </c>
      <c r="BS115" s="8"/>
      <c r="BT115" s="8"/>
      <c r="BU115" s="8"/>
      <c r="BV115" s="8"/>
      <c r="BW115" s="8">
        <v>300000</v>
      </c>
      <c r="BX115" s="10">
        <f t="shared" si="18"/>
        <v>300000</v>
      </c>
      <c r="BY115" s="38">
        <f t="shared" si="19"/>
        <v>2422358.2000000002</v>
      </c>
      <c r="BZ115" s="8">
        <v>300000</v>
      </c>
      <c r="CA115" s="41"/>
      <c r="CB115" s="41"/>
      <c r="CC115" s="41"/>
      <c r="CD115" s="41"/>
    </row>
    <row r="116" spans="1:82" s="1" customFormat="1" ht="106.5" customHeight="1" x14ac:dyDescent="0.2">
      <c r="A116" s="11">
        <v>938</v>
      </c>
      <c r="B116" s="11" t="s">
        <v>51</v>
      </c>
      <c r="C116" s="12" t="s">
        <v>52</v>
      </c>
      <c r="D116" s="3" t="s">
        <v>53</v>
      </c>
      <c r="E116" s="4" t="s">
        <v>54</v>
      </c>
      <c r="F116" s="6">
        <v>10846724</v>
      </c>
      <c r="G116" s="6">
        <f t="shared" si="16"/>
        <v>2169344.8000000003</v>
      </c>
      <c r="H116" s="5">
        <v>18432565</v>
      </c>
      <c r="I116" s="7" t="s">
        <v>55</v>
      </c>
      <c r="J116" s="7" t="s">
        <v>56</v>
      </c>
      <c r="K116" s="8"/>
      <c r="L116" s="8"/>
      <c r="M116" s="8"/>
      <c r="N116" s="8"/>
      <c r="O116" s="8"/>
      <c r="P116" s="8"/>
      <c r="Q116" s="9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>
        <v>0</v>
      </c>
      <c r="BD116" s="8"/>
      <c r="BE116" s="8">
        <v>0</v>
      </c>
      <c r="BF116" s="8">
        <v>200000</v>
      </c>
      <c r="BG116" s="8">
        <v>150000</v>
      </c>
      <c r="BH116" s="8">
        <v>150000</v>
      </c>
      <c r="BI116" s="8">
        <v>150000</v>
      </c>
      <c r="BJ116" s="8">
        <v>150000</v>
      </c>
      <c r="BK116" s="8">
        <v>100000</v>
      </c>
      <c r="BL116" s="8">
        <v>150000</v>
      </c>
      <c r="BM116" s="8">
        <v>100000</v>
      </c>
      <c r="BN116" s="8">
        <v>100000</v>
      </c>
      <c r="BO116" s="8">
        <v>100000</v>
      </c>
      <c r="BP116" s="8">
        <v>100000</v>
      </c>
      <c r="BQ116" s="8">
        <v>100000</v>
      </c>
      <c r="BR116" s="8">
        <f t="shared" si="17"/>
        <v>1550000</v>
      </c>
      <c r="BS116" s="8">
        <v>100000</v>
      </c>
      <c r="BT116" s="8">
        <v>100000</v>
      </c>
      <c r="BU116" s="8">
        <v>100000</v>
      </c>
      <c r="BV116" s="8">
        <v>100000</v>
      </c>
      <c r="BW116" s="8">
        <v>100000</v>
      </c>
      <c r="BX116" s="10">
        <f t="shared" si="18"/>
        <v>2050000</v>
      </c>
      <c r="BY116" s="38">
        <f t="shared" si="19"/>
        <v>119344.80000000028</v>
      </c>
      <c r="BZ116" s="44">
        <v>30000</v>
      </c>
      <c r="CA116" s="41"/>
      <c r="CB116" s="41"/>
      <c r="CC116" s="41"/>
      <c r="CD116" s="41"/>
    </row>
    <row r="117" spans="1:82" s="1" customFormat="1" ht="80.25" customHeight="1" x14ac:dyDescent="0.2">
      <c r="A117" s="1">
        <v>1168</v>
      </c>
      <c r="B117" s="11" t="s">
        <v>193</v>
      </c>
      <c r="C117" s="12" t="s">
        <v>194</v>
      </c>
      <c r="D117" s="3" t="s">
        <v>10</v>
      </c>
      <c r="E117" s="4" t="s">
        <v>154</v>
      </c>
      <c r="F117" s="5">
        <v>11901300</v>
      </c>
      <c r="G117" s="6">
        <f t="shared" si="16"/>
        <v>2380260</v>
      </c>
      <c r="H117" s="5">
        <v>18398713</v>
      </c>
      <c r="I117" s="7" t="s">
        <v>195</v>
      </c>
      <c r="J117" s="7" t="s">
        <v>196</v>
      </c>
      <c r="K117" s="8"/>
      <c r="L117" s="8"/>
      <c r="M117" s="8"/>
      <c r="N117" s="8"/>
      <c r="O117" s="8"/>
      <c r="P117" s="8"/>
      <c r="Q117" s="9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>
        <v>0</v>
      </c>
      <c r="BK117" s="8">
        <v>0</v>
      </c>
      <c r="BL117" s="8">
        <v>100000</v>
      </c>
      <c r="BM117" s="8">
        <v>200000</v>
      </c>
      <c r="BN117" s="8">
        <v>200000</v>
      </c>
      <c r="BO117" s="8">
        <v>200000</v>
      </c>
      <c r="BP117" s="8">
        <v>100000</v>
      </c>
      <c r="BQ117" s="8">
        <v>100000</v>
      </c>
      <c r="BR117" s="8">
        <f t="shared" si="17"/>
        <v>900000</v>
      </c>
      <c r="BS117" s="8">
        <v>100000</v>
      </c>
      <c r="BT117" s="8">
        <v>150000</v>
      </c>
      <c r="BU117" s="8">
        <v>300000</v>
      </c>
      <c r="BV117" s="8">
        <v>300000</v>
      </c>
      <c r="BW117" s="8">
        <v>300000</v>
      </c>
      <c r="BX117" s="10">
        <f t="shared" si="18"/>
        <v>2050000</v>
      </c>
      <c r="BY117" s="38">
        <f t="shared" si="19"/>
        <v>330260</v>
      </c>
      <c r="BZ117" s="8">
        <v>100000</v>
      </c>
      <c r="CA117" s="41"/>
      <c r="CB117" s="41"/>
      <c r="CC117" s="41"/>
      <c r="CD117" s="41"/>
    </row>
    <row r="118" spans="1:82" s="1" customFormat="1" ht="69.75" customHeight="1" x14ac:dyDescent="0.2">
      <c r="A118" s="1">
        <v>1129</v>
      </c>
      <c r="B118" s="11" t="s">
        <v>26</v>
      </c>
      <c r="C118" s="12" t="s">
        <v>344</v>
      </c>
      <c r="D118" s="3" t="s">
        <v>10</v>
      </c>
      <c r="E118" s="4" t="s">
        <v>345</v>
      </c>
      <c r="F118" s="5">
        <v>24127232</v>
      </c>
      <c r="G118" s="6">
        <f t="shared" si="16"/>
        <v>4825446.4000000004</v>
      </c>
      <c r="H118" s="5">
        <v>28390480</v>
      </c>
      <c r="I118" s="7" t="s">
        <v>32</v>
      </c>
      <c r="J118" s="7" t="s">
        <v>346</v>
      </c>
      <c r="K118" s="8"/>
      <c r="L118" s="8"/>
      <c r="M118" s="8"/>
      <c r="N118" s="8"/>
      <c r="O118" s="8"/>
      <c r="P118" s="8"/>
      <c r="Q118" s="9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>
        <v>0</v>
      </c>
      <c r="BO118" s="8">
        <v>0</v>
      </c>
      <c r="BP118" s="8"/>
      <c r="BQ118" s="8"/>
      <c r="BR118" s="8">
        <f t="shared" si="17"/>
        <v>0</v>
      </c>
      <c r="BS118" s="8"/>
      <c r="BT118" s="8">
        <v>0</v>
      </c>
      <c r="BU118" s="8">
        <v>900000</v>
      </c>
      <c r="BV118" s="8">
        <v>600000</v>
      </c>
      <c r="BW118" s="8">
        <v>500000</v>
      </c>
      <c r="BX118" s="10">
        <f t="shared" si="18"/>
        <v>2000000</v>
      </c>
      <c r="BY118" s="38">
        <f t="shared" si="19"/>
        <v>2825446.4000000004</v>
      </c>
      <c r="BZ118" s="8">
        <v>400000</v>
      </c>
      <c r="CA118" s="41"/>
      <c r="CB118" s="41"/>
      <c r="CC118" s="41"/>
      <c r="CD118" s="41"/>
    </row>
    <row r="119" spans="1:82" s="1" customFormat="1" ht="69.75" customHeight="1" x14ac:dyDescent="0.2">
      <c r="A119" s="1">
        <v>1365</v>
      </c>
      <c r="B119" s="2" t="s">
        <v>26</v>
      </c>
      <c r="C119" s="2" t="s">
        <v>27</v>
      </c>
      <c r="D119" s="3" t="s">
        <v>28</v>
      </c>
      <c r="E119" s="4"/>
      <c r="F119" s="5">
        <v>2570500</v>
      </c>
      <c r="G119" s="6">
        <f t="shared" si="16"/>
        <v>514100</v>
      </c>
      <c r="H119" s="5">
        <v>4487500</v>
      </c>
      <c r="I119" s="7" t="s">
        <v>29</v>
      </c>
      <c r="J119" s="7" t="s">
        <v>30</v>
      </c>
      <c r="K119" s="8"/>
      <c r="L119" s="8"/>
      <c r="M119" s="8"/>
      <c r="N119" s="8"/>
      <c r="O119" s="8"/>
      <c r="P119" s="8"/>
      <c r="Q119" s="9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>
        <f t="shared" si="17"/>
        <v>0</v>
      </c>
      <c r="BS119" s="8"/>
      <c r="BT119" s="8"/>
      <c r="BU119" s="8"/>
      <c r="BV119" s="8"/>
      <c r="BW119" s="8"/>
      <c r="BX119" s="10">
        <f t="shared" si="18"/>
        <v>0</v>
      </c>
      <c r="BY119" s="38">
        <f t="shared" si="19"/>
        <v>514100</v>
      </c>
      <c r="BZ119" s="8">
        <v>100000</v>
      </c>
      <c r="CA119" s="41"/>
      <c r="CB119" s="41"/>
      <c r="CC119" s="41"/>
      <c r="CD119" s="41"/>
    </row>
    <row r="120" spans="1:82" s="1" customFormat="1" ht="69.75" customHeight="1" x14ac:dyDescent="0.2">
      <c r="A120" s="1">
        <v>1325</v>
      </c>
      <c r="B120" s="1" t="s">
        <v>26</v>
      </c>
      <c r="C120" s="2" t="s">
        <v>439</v>
      </c>
      <c r="D120" s="3" t="s">
        <v>257</v>
      </c>
      <c r="E120" s="4" t="s">
        <v>145</v>
      </c>
      <c r="F120" s="5">
        <v>4518924</v>
      </c>
      <c r="G120" s="6">
        <f t="shared" si="16"/>
        <v>903784.8</v>
      </c>
      <c r="H120" s="5">
        <v>4836001</v>
      </c>
      <c r="I120" s="7" t="s">
        <v>440</v>
      </c>
      <c r="J120" s="7" t="s">
        <v>441</v>
      </c>
      <c r="K120" s="8"/>
      <c r="L120" s="8"/>
      <c r="M120" s="8"/>
      <c r="N120" s="8"/>
      <c r="O120" s="8"/>
      <c r="P120" s="8"/>
      <c r="Q120" s="9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>
        <f t="shared" si="17"/>
        <v>0</v>
      </c>
      <c r="BS120" s="8"/>
      <c r="BT120" s="8"/>
      <c r="BU120" s="8"/>
      <c r="BV120" s="8">
        <v>100000</v>
      </c>
      <c r="BW120" s="8">
        <v>100000</v>
      </c>
      <c r="BX120" s="10">
        <f t="shared" si="18"/>
        <v>200000</v>
      </c>
      <c r="BY120" s="38">
        <f t="shared" si="19"/>
        <v>703784.8</v>
      </c>
      <c r="BZ120" s="8">
        <v>100000</v>
      </c>
      <c r="CA120" s="41"/>
      <c r="CB120" s="41"/>
      <c r="CC120" s="41"/>
      <c r="CD120" s="41"/>
    </row>
    <row r="121" spans="1:82" s="1" customFormat="1" ht="69.75" customHeight="1" x14ac:dyDescent="0.2">
      <c r="A121" s="1">
        <v>1334</v>
      </c>
      <c r="B121" s="2" t="s">
        <v>26</v>
      </c>
      <c r="C121" s="2" t="s">
        <v>34</v>
      </c>
      <c r="D121" s="3" t="s">
        <v>10</v>
      </c>
      <c r="E121" s="4"/>
      <c r="F121" s="5">
        <v>24079677</v>
      </c>
      <c r="G121" s="6">
        <f t="shared" si="16"/>
        <v>4815935.4000000004</v>
      </c>
      <c r="H121" s="5">
        <v>30371509</v>
      </c>
      <c r="I121" s="7" t="s">
        <v>32</v>
      </c>
      <c r="J121" s="7" t="s">
        <v>33</v>
      </c>
      <c r="K121" s="8"/>
      <c r="L121" s="8"/>
      <c r="M121" s="8"/>
      <c r="N121" s="8"/>
      <c r="O121" s="8"/>
      <c r="P121" s="8"/>
      <c r="Q121" s="9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>
        <f t="shared" si="17"/>
        <v>0</v>
      </c>
      <c r="BS121" s="8"/>
      <c r="BT121" s="8"/>
      <c r="BU121" s="8"/>
      <c r="BV121" s="8"/>
      <c r="BW121" s="8"/>
      <c r="BX121" s="10">
        <f t="shared" si="18"/>
        <v>0</v>
      </c>
      <c r="BY121" s="38">
        <f t="shared" si="19"/>
        <v>4815935.4000000004</v>
      </c>
      <c r="BZ121" s="8">
        <v>400000</v>
      </c>
      <c r="CA121" s="41"/>
      <c r="CB121" s="41"/>
      <c r="CC121" s="41"/>
      <c r="CD121" s="41"/>
    </row>
    <row r="122" spans="1:82" s="1" customFormat="1" ht="69.75" customHeight="1" x14ac:dyDescent="0.2">
      <c r="A122" s="1">
        <v>1333</v>
      </c>
      <c r="B122" s="2" t="s">
        <v>26</v>
      </c>
      <c r="C122" s="2" t="s">
        <v>31</v>
      </c>
      <c r="D122" s="3" t="s">
        <v>10</v>
      </c>
      <c r="E122" s="4"/>
      <c r="F122" s="5">
        <v>10782090</v>
      </c>
      <c r="G122" s="6">
        <f t="shared" si="16"/>
        <v>2156418</v>
      </c>
      <c r="H122" s="5">
        <v>13452522</v>
      </c>
      <c r="I122" s="7" t="s">
        <v>32</v>
      </c>
      <c r="J122" s="7" t="s">
        <v>33</v>
      </c>
      <c r="K122" s="8"/>
      <c r="L122" s="8"/>
      <c r="M122" s="8"/>
      <c r="N122" s="8"/>
      <c r="O122" s="8"/>
      <c r="P122" s="8"/>
      <c r="Q122" s="9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>
        <f t="shared" si="17"/>
        <v>0</v>
      </c>
      <c r="BS122" s="8"/>
      <c r="BT122" s="8"/>
      <c r="BU122" s="8"/>
      <c r="BV122" s="8"/>
      <c r="BW122" s="8"/>
      <c r="BX122" s="10">
        <f t="shared" si="18"/>
        <v>0</v>
      </c>
      <c r="BY122" s="38">
        <f t="shared" si="19"/>
        <v>2156418</v>
      </c>
      <c r="BZ122" s="8">
        <v>300000</v>
      </c>
      <c r="CA122" s="41"/>
      <c r="CB122" s="41"/>
      <c r="CC122" s="41"/>
      <c r="CD122" s="41"/>
    </row>
    <row r="123" spans="1:82" s="1" customFormat="1" ht="69.75" customHeight="1" x14ac:dyDescent="0.2">
      <c r="A123" s="11">
        <v>939</v>
      </c>
      <c r="B123" s="15" t="s">
        <v>50</v>
      </c>
      <c r="C123" s="16" t="s">
        <v>380</v>
      </c>
      <c r="D123" s="3" t="s">
        <v>2</v>
      </c>
      <c r="E123" s="4" t="s">
        <v>381</v>
      </c>
      <c r="F123" s="6">
        <v>2773401</v>
      </c>
      <c r="G123" s="6">
        <f t="shared" ref="G123" si="20">F123*0.2</f>
        <v>554680.20000000007</v>
      </c>
      <c r="H123" s="5">
        <v>3014801</v>
      </c>
      <c r="I123" s="7" t="s">
        <v>382</v>
      </c>
      <c r="J123" s="7" t="s">
        <v>383</v>
      </c>
      <c r="K123" s="8"/>
      <c r="L123" s="8"/>
      <c r="M123" s="8"/>
      <c r="N123" s="8"/>
      <c r="O123" s="8"/>
      <c r="P123" s="8"/>
      <c r="Q123" s="9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>
        <v>0</v>
      </c>
      <c r="BD123" s="8">
        <v>0</v>
      </c>
      <c r="BE123" s="8">
        <v>100000</v>
      </c>
      <c r="BF123" s="8">
        <v>100000</v>
      </c>
      <c r="BG123" s="8">
        <v>100000</v>
      </c>
      <c r="BH123" s="8">
        <v>0</v>
      </c>
      <c r="BI123" s="8">
        <v>50000</v>
      </c>
      <c r="BJ123" s="8">
        <v>50000</v>
      </c>
      <c r="BK123" s="8">
        <v>0</v>
      </c>
      <c r="BL123" s="8">
        <v>0</v>
      </c>
      <c r="BM123" s="8"/>
      <c r="BN123" s="8"/>
      <c r="BO123" s="8"/>
      <c r="BP123" s="8"/>
      <c r="BQ123" s="8"/>
      <c r="BR123" s="8">
        <f t="shared" si="17"/>
        <v>400000</v>
      </c>
      <c r="BS123" s="8"/>
      <c r="BT123" s="8"/>
      <c r="BU123" s="8"/>
      <c r="BV123" s="8"/>
      <c r="BW123" s="8"/>
      <c r="BX123" s="10">
        <f t="shared" si="18"/>
        <v>400000</v>
      </c>
      <c r="BY123" s="38">
        <f t="shared" si="19"/>
        <v>154680.20000000007</v>
      </c>
      <c r="BZ123" s="44">
        <v>60000</v>
      </c>
      <c r="CA123" s="41"/>
      <c r="CB123" s="41"/>
      <c r="CC123" s="41"/>
      <c r="CD123" s="41"/>
    </row>
    <row r="124" spans="1:82" s="1" customFormat="1" ht="130.5" customHeight="1" x14ac:dyDescent="0.2">
      <c r="A124" s="13">
        <v>764</v>
      </c>
      <c r="B124" s="16" t="s">
        <v>50</v>
      </c>
      <c r="C124" s="19" t="s">
        <v>296</v>
      </c>
      <c r="D124" s="3" t="s">
        <v>297</v>
      </c>
      <c r="E124" s="4" t="s">
        <v>298</v>
      </c>
      <c r="F124" s="6">
        <v>19554833</v>
      </c>
      <c r="G124" s="6">
        <f>0.2*F124</f>
        <v>3910966.6</v>
      </c>
      <c r="H124" s="5">
        <v>20509980</v>
      </c>
      <c r="I124" s="7" t="s">
        <v>299</v>
      </c>
      <c r="J124" s="7" t="s">
        <v>300</v>
      </c>
      <c r="K124" s="8"/>
      <c r="L124" s="8"/>
      <c r="M124" s="8"/>
      <c r="N124" s="8"/>
      <c r="O124" s="8"/>
      <c r="P124" s="8"/>
      <c r="Q124" s="9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>
        <v>0</v>
      </c>
      <c r="AX124" s="8"/>
      <c r="AY124" s="8">
        <v>0</v>
      </c>
      <c r="AZ124" s="8">
        <v>0</v>
      </c>
      <c r="BA124" s="8"/>
      <c r="BB124" s="8">
        <v>200000</v>
      </c>
      <c r="BC124" s="8">
        <v>200000</v>
      </c>
      <c r="BD124" s="8">
        <v>300000</v>
      </c>
      <c r="BE124" s="8">
        <v>200000</v>
      </c>
      <c r="BF124" s="8">
        <v>200000</v>
      </c>
      <c r="BG124" s="8">
        <v>100000</v>
      </c>
      <c r="BH124" s="8">
        <v>100000</v>
      </c>
      <c r="BI124" s="8">
        <v>100000</v>
      </c>
      <c r="BJ124" s="8">
        <v>100000</v>
      </c>
      <c r="BK124" s="8">
        <v>100000</v>
      </c>
      <c r="BL124" s="8">
        <v>80000</v>
      </c>
      <c r="BM124" s="8">
        <v>100000</v>
      </c>
      <c r="BN124" s="8">
        <v>100000</v>
      </c>
      <c r="BO124" s="8">
        <v>50000</v>
      </c>
      <c r="BP124" s="8">
        <v>0</v>
      </c>
      <c r="BQ124" s="8">
        <v>0</v>
      </c>
      <c r="BR124" s="8">
        <f t="shared" si="17"/>
        <v>1930000</v>
      </c>
      <c r="BS124" s="8"/>
      <c r="BT124" s="8">
        <v>50000</v>
      </c>
      <c r="BU124" s="8">
        <v>50000</v>
      </c>
      <c r="BV124" s="8">
        <v>50000</v>
      </c>
      <c r="BW124" s="8">
        <v>200000</v>
      </c>
      <c r="BX124" s="10">
        <f t="shared" si="18"/>
        <v>2280000</v>
      </c>
      <c r="BY124" s="38">
        <f t="shared" si="19"/>
        <v>1630966.6</v>
      </c>
      <c r="BZ124" s="8">
        <v>200000</v>
      </c>
      <c r="CA124" s="41"/>
      <c r="CB124" s="41"/>
      <c r="CC124" s="41"/>
      <c r="CD124" s="41"/>
    </row>
    <row r="125" spans="1:82" s="1" customFormat="1" ht="69.75" customHeight="1" x14ac:dyDescent="0.2">
      <c r="A125" s="1">
        <v>1352</v>
      </c>
      <c r="B125" s="2" t="s">
        <v>35</v>
      </c>
      <c r="C125" s="2" t="s">
        <v>160</v>
      </c>
      <c r="D125" s="3" t="s">
        <v>10</v>
      </c>
      <c r="E125" s="4">
        <v>64</v>
      </c>
      <c r="F125" s="5">
        <v>22102416</v>
      </c>
      <c r="G125" s="6">
        <f>F125*0.2</f>
        <v>4420483.2</v>
      </c>
      <c r="H125" s="5">
        <v>38989746</v>
      </c>
      <c r="I125" s="7" t="s">
        <v>161</v>
      </c>
      <c r="J125" s="7" t="s">
        <v>162</v>
      </c>
      <c r="K125" s="8"/>
      <c r="L125" s="8"/>
      <c r="M125" s="8"/>
      <c r="N125" s="8"/>
      <c r="O125" s="8"/>
      <c r="P125" s="8"/>
      <c r="Q125" s="9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>
        <f t="shared" si="17"/>
        <v>0</v>
      </c>
      <c r="BS125" s="8"/>
      <c r="BT125" s="8"/>
      <c r="BU125" s="8"/>
      <c r="BV125" s="8"/>
      <c r="BW125" s="8">
        <v>400000</v>
      </c>
      <c r="BX125" s="10">
        <f t="shared" si="18"/>
        <v>400000</v>
      </c>
      <c r="BY125" s="38">
        <f t="shared" si="19"/>
        <v>4020483.2</v>
      </c>
      <c r="BZ125" s="8">
        <v>400000</v>
      </c>
      <c r="CA125" s="41"/>
      <c r="CB125" s="41"/>
      <c r="CC125" s="41"/>
      <c r="CD125" s="41"/>
    </row>
    <row r="126" spans="1:82" s="1" customFormat="1" ht="69.75" customHeight="1" x14ac:dyDescent="0.2">
      <c r="A126" s="1">
        <v>1258</v>
      </c>
      <c r="B126" s="11" t="s">
        <v>35</v>
      </c>
      <c r="C126" s="12" t="s">
        <v>437</v>
      </c>
      <c r="D126" s="3" t="s">
        <v>10</v>
      </c>
      <c r="E126" s="4" t="s">
        <v>145</v>
      </c>
      <c r="F126" s="5">
        <v>13352656</v>
      </c>
      <c r="G126" s="6">
        <f>F126*0.2</f>
        <v>2670531.2000000002</v>
      </c>
      <c r="H126" s="5">
        <v>35339410</v>
      </c>
      <c r="I126" s="7" t="s">
        <v>438</v>
      </c>
      <c r="J126" s="7" t="s">
        <v>33</v>
      </c>
      <c r="K126" s="8"/>
      <c r="L126" s="8"/>
      <c r="M126" s="8"/>
      <c r="N126" s="8"/>
      <c r="O126" s="8"/>
      <c r="P126" s="8"/>
      <c r="Q126" s="9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>
        <f t="shared" si="17"/>
        <v>0</v>
      </c>
      <c r="BS126" s="8"/>
      <c r="BT126" s="8"/>
      <c r="BU126" s="8"/>
      <c r="BV126" s="8">
        <v>500000</v>
      </c>
      <c r="BW126" s="8">
        <v>300000</v>
      </c>
      <c r="BX126" s="10">
        <f t="shared" si="18"/>
        <v>800000</v>
      </c>
      <c r="BY126" s="38">
        <f t="shared" si="19"/>
        <v>1870531.2000000002</v>
      </c>
      <c r="BZ126" s="8">
        <v>300000</v>
      </c>
      <c r="CA126" s="41"/>
      <c r="CB126" s="41"/>
      <c r="CC126" s="41"/>
      <c r="CD126" s="41"/>
    </row>
    <row r="127" spans="1:82" s="1" customFormat="1" ht="79.5" customHeight="1" x14ac:dyDescent="0.2">
      <c r="A127" s="1">
        <v>1192</v>
      </c>
      <c r="B127" s="15" t="s">
        <v>35</v>
      </c>
      <c r="C127" s="16" t="s">
        <v>40</v>
      </c>
      <c r="D127" s="3" t="s">
        <v>10</v>
      </c>
      <c r="E127" s="4" t="s">
        <v>37</v>
      </c>
      <c r="F127" s="5">
        <v>33283354</v>
      </c>
      <c r="G127" s="6">
        <f>F127*0.2</f>
        <v>6656670.8000000007</v>
      </c>
      <c r="H127" s="5">
        <v>38437639</v>
      </c>
      <c r="I127" s="7" t="s">
        <v>38</v>
      </c>
      <c r="J127" s="7" t="s">
        <v>41</v>
      </c>
      <c r="K127" s="8"/>
      <c r="L127" s="8"/>
      <c r="M127" s="8"/>
      <c r="N127" s="8"/>
      <c r="O127" s="8"/>
      <c r="P127" s="8"/>
      <c r="Q127" s="9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>
        <v>0</v>
      </c>
      <c r="BN127" s="8">
        <v>0</v>
      </c>
      <c r="BO127" s="8">
        <v>0</v>
      </c>
      <c r="BP127" s="8">
        <v>0</v>
      </c>
      <c r="BQ127" s="8">
        <v>400000</v>
      </c>
      <c r="BR127" s="8">
        <f t="shared" si="17"/>
        <v>400000</v>
      </c>
      <c r="BS127" s="8">
        <v>400000</v>
      </c>
      <c r="BT127" s="8">
        <v>500000</v>
      </c>
      <c r="BU127" s="8">
        <v>500000</v>
      </c>
      <c r="BV127" s="8">
        <v>500000</v>
      </c>
      <c r="BW127" s="8">
        <v>500000</v>
      </c>
      <c r="BX127" s="10">
        <f t="shared" si="18"/>
        <v>2800000</v>
      </c>
      <c r="BY127" s="38">
        <f t="shared" si="19"/>
        <v>3856670.8000000007</v>
      </c>
      <c r="BZ127" s="8">
        <v>500000</v>
      </c>
      <c r="CA127" s="41"/>
      <c r="CB127" s="41"/>
      <c r="CC127" s="41"/>
      <c r="CD127" s="41"/>
    </row>
    <row r="128" spans="1:82" s="1" customFormat="1" ht="69.75" customHeight="1" x14ac:dyDescent="0.2">
      <c r="A128" s="13">
        <v>743</v>
      </c>
      <c r="B128" s="12" t="s">
        <v>35</v>
      </c>
      <c r="C128" s="13" t="s">
        <v>421</v>
      </c>
      <c r="D128" s="3" t="s">
        <v>10</v>
      </c>
      <c r="E128" s="4" t="s">
        <v>420</v>
      </c>
      <c r="F128" s="6">
        <v>3191202</v>
      </c>
      <c r="G128" s="6">
        <f>0.2*F128</f>
        <v>638240.4</v>
      </c>
      <c r="H128" s="5">
        <v>3993988</v>
      </c>
      <c r="I128" s="7" t="s">
        <v>418</v>
      </c>
      <c r="J128" s="7" t="s">
        <v>419</v>
      </c>
      <c r="K128" s="8"/>
      <c r="L128" s="8"/>
      <c r="M128" s="8"/>
      <c r="N128" s="8"/>
      <c r="O128" s="8"/>
      <c r="P128" s="8"/>
      <c r="Q128" s="9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>
        <v>0</v>
      </c>
      <c r="AW128" s="8">
        <v>100000</v>
      </c>
      <c r="AX128" s="8">
        <v>0</v>
      </c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>
        <f t="shared" si="17"/>
        <v>100000</v>
      </c>
      <c r="BS128" s="8"/>
      <c r="BT128" s="8">
        <v>100000</v>
      </c>
      <c r="BU128" s="8">
        <v>0</v>
      </c>
      <c r="BV128" s="8">
        <v>200000</v>
      </c>
      <c r="BW128" s="8">
        <v>100000</v>
      </c>
      <c r="BX128" s="10">
        <f t="shared" si="18"/>
        <v>500000</v>
      </c>
      <c r="BY128" s="38">
        <f t="shared" si="19"/>
        <v>138240.40000000002</v>
      </c>
      <c r="BZ128" s="44">
        <v>50000</v>
      </c>
      <c r="CA128" s="41"/>
      <c r="CB128" s="41"/>
      <c r="CC128" s="41"/>
      <c r="CD128" s="41"/>
    </row>
    <row r="129" spans="1:82" s="1" customFormat="1" ht="69.75" customHeight="1" x14ac:dyDescent="0.2">
      <c r="A129" s="13">
        <v>744</v>
      </c>
      <c r="B129" s="12" t="s">
        <v>35</v>
      </c>
      <c r="C129" s="13" t="s">
        <v>416</v>
      </c>
      <c r="D129" s="3" t="s">
        <v>10</v>
      </c>
      <c r="E129" s="4" t="s">
        <v>417</v>
      </c>
      <c r="F129" s="6">
        <v>4762784</v>
      </c>
      <c r="G129" s="6">
        <f>0.2*F129</f>
        <v>952556.8</v>
      </c>
      <c r="H129" s="5">
        <v>5534030</v>
      </c>
      <c r="I129" s="7" t="s">
        <v>418</v>
      </c>
      <c r="J129" s="7" t="s">
        <v>419</v>
      </c>
      <c r="K129" s="8"/>
      <c r="L129" s="8"/>
      <c r="M129" s="8"/>
      <c r="N129" s="8"/>
      <c r="O129" s="8"/>
      <c r="P129" s="8"/>
      <c r="Q129" s="9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>
        <v>0</v>
      </c>
      <c r="AW129" s="8">
        <v>100000</v>
      </c>
      <c r="AX129" s="8">
        <v>100000</v>
      </c>
      <c r="AY129" s="8">
        <v>50000</v>
      </c>
      <c r="AZ129" s="8">
        <v>50000</v>
      </c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>
        <f t="shared" si="17"/>
        <v>300000</v>
      </c>
      <c r="BS129" s="8"/>
      <c r="BT129" s="8">
        <v>100000</v>
      </c>
      <c r="BU129" s="8">
        <v>100000</v>
      </c>
      <c r="BV129" s="8">
        <v>200000</v>
      </c>
      <c r="BW129" s="8">
        <v>100000</v>
      </c>
      <c r="BX129" s="10">
        <f t="shared" si="18"/>
        <v>800000</v>
      </c>
      <c r="BY129" s="38">
        <f t="shared" si="19"/>
        <v>152556.80000000005</v>
      </c>
      <c r="BZ129" s="44">
        <v>80000</v>
      </c>
      <c r="CA129" s="41"/>
      <c r="CB129" s="41"/>
      <c r="CC129" s="41"/>
      <c r="CD129" s="41"/>
    </row>
    <row r="130" spans="1:82" s="1" customFormat="1" ht="69.75" customHeight="1" x14ac:dyDescent="0.2">
      <c r="A130" s="1">
        <v>1193</v>
      </c>
      <c r="B130" s="11" t="s">
        <v>35</v>
      </c>
      <c r="C130" s="12" t="s">
        <v>36</v>
      </c>
      <c r="D130" s="3" t="s">
        <v>10</v>
      </c>
      <c r="E130" s="4" t="s">
        <v>37</v>
      </c>
      <c r="F130" s="5">
        <v>34961613</v>
      </c>
      <c r="G130" s="6">
        <f t="shared" ref="G130:G151" si="21">F130*0.2</f>
        <v>6992322.6000000006</v>
      </c>
      <c r="H130" s="5">
        <v>39645613</v>
      </c>
      <c r="I130" s="7" t="s">
        <v>38</v>
      </c>
      <c r="J130" s="7" t="s">
        <v>39</v>
      </c>
      <c r="K130" s="8"/>
      <c r="L130" s="8"/>
      <c r="M130" s="8"/>
      <c r="N130" s="8"/>
      <c r="O130" s="8"/>
      <c r="P130" s="8"/>
      <c r="Q130" s="9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>
        <v>0</v>
      </c>
      <c r="BN130" s="8">
        <v>0</v>
      </c>
      <c r="BO130" s="8">
        <v>0</v>
      </c>
      <c r="BP130" s="8">
        <v>0</v>
      </c>
      <c r="BQ130" s="8">
        <v>400000</v>
      </c>
      <c r="BR130" s="8">
        <f t="shared" si="17"/>
        <v>400000</v>
      </c>
      <c r="BS130" s="8">
        <v>400000</v>
      </c>
      <c r="BT130" s="8">
        <v>500000</v>
      </c>
      <c r="BU130" s="8">
        <v>500000</v>
      </c>
      <c r="BV130" s="8">
        <v>500000</v>
      </c>
      <c r="BW130" s="8">
        <v>500000</v>
      </c>
      <c r="BX130" s="10">
        <f t="shared" si="18"/>
        <v>2800000</v>
      </c>
      <c r="BY130" s="38">
        <f t="shared" si="19"/>
        <v>4192322.6000000006</v>
      </c>
      <c r="BZ130" s="8">
        <v>500000</v>
      </c>
      <c r="CA130" s="41"/>
      <c r="CB130" s="41"/>
      <c r="CC130" s="41"/>
      <c r="CD130" s="41"/>
    </row>
    <row r="131" spans="1:82" s="1" customFormat="1" ht="69.75" customHeight="1" x14ac:dyDescent="0.2">
      <c r="A131" s="1">
        <v>1234</v>
      </c>
      <c r="B131" s="11" t="s">
        <v>139</v>
      </c>
      <c r="C131" s="12" t="s">
        <v>140</v>
      </c>
      <c r="D131" s="3" t="s">
        <v>10</v>
      </c>
      <c r="E131" s="4" t="s">
        <v>141</v>
      </c>
      <c r="F131" s="5">
        <v>11357268</v>
      </c>
      <c r="G131" s="6">
        <f t="shared" si="21"/>
        <v>2271453.6</v>
      </c>
      <c r="H131" s="5">
        <v>33894776</v>
      </c>
      <c r="I131" s="7" t="s">
        <v>142</v>
      </c>
      <c r="J131" s="7" t="s">
        <v>143</v>
      </c>
      <c r="K131" s="8"/>
      <c r="L131" s="8"/>
      <c r="M131" s="8"/>
      <c r="N131" s="8"/>
      <c r="O131" s="8"/>
      <c r="P131" s="8"/>
      <c r="Q131" s="9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>
        <v>0</v>
      </c>
      <c r="BO131" s="8">
        <v>200000</v>
      </c>
      <c r="BP131" s="8">
        <v>300000</v>
      </c>
      <c r="BQ131" s="8">
        <v>200000</v>
      </c>
      <c r="BR131" s="8">
        <f t="shared" si="17"/>
        <v>700000</v>
      </c>
      <c r="BS131" s="8">
        <v>200000</v>
      </c>
      <c r="BT131" s="8">
        <v>300000</v>
      </c>
      <c r="BU131" s="8">
        <v>300000</v>
      </c>
      <c r="BV131" s="8">
        <v>300000</v>
      </c>
      <c r="BW131" s="8">
        <v>100000</v>
      </c>
      <c r="BX131" s="10">
        <f t="shared" si="18"/>
        <v>1900000</v>
      </c>
      <c r="BY131" s="38">
        <f t="shared" si="19"/>
        <v>371453.60000000009</v>
      </c>
      <c r="BZ131" s="8">
        <v>200000</v>
      </c>
      <c r="CA131" s="41"/>
      <c r="CB131" s="41"/>
      <c r="CC131" s="41"/>
      <c r="CD131" s="41"/>
    </row>
    <row r="132" spans="1:82" s="1" customFormat="1" ht="69.75" customHeight="1" x14ac:dyDescent="0.2">
      <c r="A132" s="1">
        <v>1239</v>
      </c>
      <c r="B132" s="1" t="s">
        <v>69</v>
      </c>
      <c r="C132" s="12" t="s">
        <v>70</v>
      </c>
      <c r="D132" s="3" t="s">
        <v>71</v>
      </c>
      <c r="E132" s="4">
        <v>64</v>
      </c>
      <c r="F132" s="5">
        <v>4612000</v>
      </c>
      <c r="G132" s="6">
        <f t="shared" si="21"/>
        <v>922400</v>
      </c>
      <c r="H132" s="5">
        <v>7405500</v>
      </c>
      <c r="I132" s="7" t="s">
        <v>72</v>
      </c>
      <c r="J132" s="7" t="s">
        <v>73</v>
      </c>
      <c r="K132" s="8"/>
      <c r="L132" s="8"/>
      <c r="M132" s="8"/>
      <c r="N132" s="8"/>
      <c r="O132" s="8"/>
      <c r="P132" s="8"/>
      <c r="Q132" s="9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>
        <f t="shared" si="17"/>
        <v>0</v>
      </c>
      <c r="BS132" s="8"/>
      <c r="BT132" s="8"/>
      <c r="BU132" s="8"/>
      <c r="BV132" s="8"/>
      <c r="BW132" s="8">
        <v>100000</v>
      </c>
      <c r="BX132" s="10">
        <f t="shared" si="18"/>
        <v>100000</v>
      </c>
      <c r="BY132" s="38">
        <f t="shared" si="19"/>
        <v>822400</v>
      </c>
      <c r="BZ132" s="8">
        <v>200000</v>
      </c>
      <c r="CA132" s="41"/>
      <c r="CB132" s="41"/>
      <c r="CC132" s="41"/>
      <c r="CD132" s="41"/>
    </row>
    <row r="133" spans="1:82" s="1" customFormat="1" ht="69.75" customHeight="1" x14ac:dyDescent="0.2">
      <c r="A133" s="1">
        <v>1281</v>
      </c>
      <c r="B133" s="11" t="s">
        <v>240</v>
      </c>
      <c r="C133" s="12" t="s">
        <v>241</v>
      </c>
      <c r="D133" s="3" t="s">
        <v>10</v>
      </c>
      <c r="E133" s="4" t="s">
        <v>132</v>
      </c>
      <c r="F133" s="5">
        <v>7907857</v>
      </c>
      <c r="G133" s="6">
        <f t="shared" si="21"/>
        <v>1581571.4000000001</v>
      </c>
      <c r="H133" s="5">
        <v>8932217</v>
      </c>
      <c r="I133" s="7" t="s">
        <v>242</v>
      </c>
      <c r="J133" s="7" t="s">
        <v>243</v>
      </c>
      <c r="K133" s="8"/>
      <c r="L133" s="8"/>
      <c r="M133" s="8"/>
      <c r="N133" s="8"/>
      <c r="O133" s="8"/>
      <c r="P133" s="8"/>
      <c r="Q133" s="9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>
        <f t="shared" si="17"/>
        <v>0</v>
      </c>
      <c r="BS133" s="8">
        <v>0</v>
      </c>
      <c r="BT133" s="8">
        <v>300000</v>
      </c>
      <c r="BU133" s="8">
        <v>300000</v>
      </c>
      <c r="BV133" s="8">
        <v>300000</v>
      </c>
      <c r="BW133" s="8">
        <v>100000</v>
      </c>
      <c r="BX133" s="10">
        <f t="shared" si="18"/>
        <v>1000000</v>
      </c>
      <c r="BY133" s="38">
        <f t="shared" si="19"/>
        <v>581571.40000000014</v>
      </c>
      <c r="BZ133" s="8">
        <v>300000</v>
      </c>
      <c r="CA133" s="41"/>
      <c r="CB133" s="41"/>
      <c r="CC133" s="41"/>
      <c r="CD133" s="41"/>
    </row>
    <row r="134" spans="1:82" s="1" customFormat="1" ht="69.75" customHeight="1" x14ac:dyDescent="0.2">
      <c r="A134" s="1">
        <v>1282</v>
      </c>
      <c r="B134" s="11" t="s">
        <v>78</v>
      </c>
      <c r="C134" s="12" t="s">
        <v>244</v>
      </c>
      <c r="D134" s="3" t="s">
        <v>2</v>
      </c>
      <c r="E134" s="4" t="s">
        <v>132</v>
      </c>
      <c r="F134" s="5">
        <v>20395150</v>
      </c>
      <c r="G134" s="6">
        <f t="shared" si="21"/>
        <v>4079030</v>
      </c>
      <c r="H134" s="5">
        <v>22431050</v>
      </c>
      <c r="I134" s="7" t="s">
        <v>245</v>
      </c>
      <c r="J134" s="7" t="s">
        <v>246</v>
      </c>
      <c r="K134" s="8"/>
      <c r="L134" s="8"/>
      <c r="M134" s="8"/>
      <c r="N134" s="8"/>
      <c r="O134" s="8"/>
      <c r="P134" s="8"/>
      <c r="Q134" s="9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>
        <f t="shared" si="17"/>
        <v>0</v>
      </c>
      <c r="BS134" s="8">
        <v>400000</v>
      </c>
      <c r="BT134" s="8">
        <v>400000</v>
      </c>
      <c r="BU134" s="8">
        <v>500000</v>
      </c>
      <c r="BV134" s="8">
        <v>300000</v>
      </c>
      <c r="BW134" s="8">
        <v>100000</v>
      </c>
      <c r="BX134" s="10">
        <f t="shared" si="18"/>
        <v>1700000</v>
      </c>
      <c r="BY134" s="38">
        <f t="shared" si="19"/>
        <v>2379030</v>
      </c>
      <c r="BZ134" s="8">
        <v>300000</v>
      </c>
      <c r="CA134" s="41"/>
      <c r="CB134" s="41"/>
      <c r="CC134" s="41"/>
      <c r="CD134" s="41"/>
    </row>
    <row r="135" spans="1:82" s="1" customFormat="1" ht="69.75" customHeight="1" x14ac:dyDescent="0.2">
      <c r="A135" s="1">
        <v>1353</v>
      </c>
      <c r="B135" s="14" t="s">
        <v>78</v>
      </c>
      <c r="C135" s="14" t="s">
        <v>200</v>
      </c>
      <c r="D135" s="3" t="s">
        <v>201</v>
      </c>
      <c r="E135" s="4">
        <v>64</v>
      </c>
      <c r="F135" s="5">
        <v>5987077</v>
      </c>
      <c r="G135" s="6">
        <f t="shared" si="21"/>
        <v>1197415.4000000001</v>
      </c>
      <c r="H135" s="5">
        <v>6703382</v>
      </c>
      <c r="I135" s="7" t="s">
        <v>202</v>
      </c>
      <c r="J135" s="7" t="s">
        <v>203</v>
      </c>
      <c r="K135" s="8"/>
      <c r="L135" s="8"/>
      <c r="M135" s="8"/>
      <c r="N135" s="8"/>
      <c r="O135" s="8"/>
      <c r="P135" s="8"/>
      <c r="Q135" s="9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>
        <f t="shared" si="17"/>
        <v>0</v>
      </c>
      <c r="BS135" s="8"/>
      <c r="BT135" s="8"/>
      <c r="BU135" s="8"/>
      <c r="BV135" s="8"/>
      <c r="BW135" s="8">
        <v>100000</v>
      </c>
      <c r="BX135" s="10">
        <f t="shared" si="18"/>
        <v>100000</v>
      </c>
      <c r="BY135" s="38">
        <f t="shared" si="19"/>
        <v>1097415.4000000001</v>
      </c>
      <c r="BZ135" s="8">
        <v>300000</v>
      </c>
      <c r="CA135" s="41"/>
      <c r="CB135" s="41"/>
      <c r="CC135" s="41"/>
      <c r="CD135" s="41"/>
    </row>
    <row r="136" spans="1:82" s="1" customFormat="1" ht="78" customHeight="1" x14ac:dyDescent="0.2">
      <c r="A136" s="1">
        <v>1123</v>
      </c>
      <c r="B136" s="11" t="s">
        <v>78</v>
      </c>
      <c r="C136" s="12" t="s">
        <v>375</v>
      </c>
      <c r="D136" s="3" t="s">
        <v>2</v>
      </c>
      <c r="E136" s="4" t="s">
        <v>149</v>
      </c>
      <c r="F136" s="5">
        <v>11067207</v>
      </c>
      <c r="G136" s="6">
        <f t="shared" si="21"/>
        <v>2213441.4</v>
      </c>
      <c r="H136" s="5">
        <v>13853250</v>
      </c>
      <c r="I136" s="7" t="s">
        <v>376</v>
      </c>
      <c r="J136" s="7" t="s">
        <v>372</v>
      </c>
      <c r="K136" s="8"/>
      <c r="L136" s="8"/>
      <c r="M136" s="8"/>
      <c r="N136" s="8"/>
      <c r="O136" s="8"/>
      <c r="P136" s="8"/>
      <c r="Q136" s="9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>
        <v>0</v>
      </c>
      <c r="BJ136" s="8">
        <v>0</v>
      </c>
      <c r="BK136" s="8">
        <v>100000</v>
      </c>
      <c r="BL136" s="8">
        <v>100000</v>
      </c>
      <c r="BM136" s="8">
        <v>100000</v>
      </c>
      <c r="BN136" s="8">
        <v>100000</v>
      </c>
      <c r="BO136" s="8">
        <v>100000</v>
      </c>
      <c r="BP136" s="8">
        <v>100000</v>
      </c>
      <c r="BQ136" s="8">
        <v>100000</v>
      </c>
      <c r="BR136" s="8">
        <f t="shared" ref="BR136:BR151" si="22">SUM(K136:BQ136)</f>
        <v>700000</v>
      </c>
      <c r="BS136" s="8">
        <v>100000</v>
      </c>
      <c r="BT136" s="8">
        <v>200000</v>
      </c>
      <c r="BU136" s="8">
        <v>200000</v>
      </c>
      <c r="BV136" s="8">
        <v>200000</v>
      </c>
      <c r="BW136" s="8">
        <v>100000</v>
      </c>
      <c r="BX136" s="10">
        <f t="shared" ref="BX136:BX151" si="23">SUM(BR136:BW136)</f>
        <v>1500000</v>
      </c>
      <c r="BY136" s="38">
        <f t="shared" ref="BY136:BY151" si="24">SUM(G136-BX136)</f>
        <v>713441.39999999991</v>
      </c>
      <c r="BZ136" s="8">
        <v>100000</v>
      </c>
      <c r="CA136" s="41"/>
      <c r="CB136" s="41"/>
      <c r="CC136" s="41"/>
      <c r="CD136" s="41"/>
    </row>
    <row r="137" spans="1:82" s="1" customFormat="1" ht="92.25" customHeight="1" x14ac:dyDescent="0.2">
      <c r="A137" s="13">
        <v>1018</v>
      </c>
      <c r="B137" s="11" t="s">
        <v>78</v>
      </c>
      <c r="C137" s="16" t="s">
        <v>170</v>
      </c>
      <c r="D137" s="3" t="s">
        <v>10</v>
      </c>
      <c r="E137" s="4" t="s">
        <v>171</v>
      </c>
      <c r="F137" s="5">
        <v>11047105</v>
      </c>
      <c r="G137" s="6">
        <f t="shared" si="21"/>
        <v>2209421</v>
      </c>
      <c r="H137" s="5">
        <v>13455009</v>
      </c>
      <c r="I137" s="7" t="s">
        <v>172</v>
      </c>
      <c r="J137" s="7" t="s">
        <v>173</v>
      </c>
      <c r="K137" s="8"/>
      <c r="L137" s="8"/>
      <c r="M137" s="8"/>
      <c r="N137" s="8"/>
      <c r="O137" s="8"/>
      <c r="P137" s="8"/>
      <c r="Q137" s="9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>
        <v>0</v>
      </c>
      <c r="BH137" s="8">
        <v>0</v>
      </c>
      <c r="BI137" s="8">
        <v>0</v>
      </c>
      <c r="BJ137" s="8">
        <v>200000</v>
      </c>
      <c r="BK137" s="8">
        <v>100000</v>
      </c>
      <c r="BL137" s="8">
        <v>100000</v>
      </c>
      <c r="BM137" s="8">
        <v>100000</v>
      </c>
      <c r="BN137" s="8">
        <v>100000</v>
      </c>
      <c r="BO137" s="8">
        <v>100000</v>
      </c>
      <c r="BP137" s="8">
        <v>0</v>
      </c>
      <c r="BQ137" s="8">
        <v>100000</v>
      </c>
      <c r="BR137" s="8">
        <f t="shared" si="22"/>
        <v>800000</v>
      </c>
      <c r="BS137" s="8">
        <v>100000</v>
      </c>
      <c r="BT137" s="8">
        <v>100000</v>
      </c>
      <c r="BU137" s="8">
        <v>100000</v>
      </c>
      <c r="BV137" s="8">
        <v>200000</v>
      </c>
      <c r="BW137" s="8">
        <v>100000</v>
      </c>
      <c r="BX137" s="10">
        <f t="shared" si="23"/>
        <v>1400000</v>
      </c>
      <c r="BY137" s="38">
        <f t="shared" si="24"/>
        <v>809421</v>
      </c>
      <c r="BZ137" s="8">
        <v>100000</v>
      </c>
      <c r="CA137" s="41"/>
      <c r="CB137" s="41"/>
      <c r="CC137" s="41"/>
      <c r="CD137" s="41"/>
    </row>
    <row r="138" spans="1:82" s="1" customFormat="1" ht="76.5" customHeight="1" x14ac:dyDescent="0.2">
      <c r="A138" s="1">
        <v>1124</v>
      </c>
      <c r="B138" s="11" t="s">
        <v>78</v>
      </c>
      <c r="C138" s="12" t="s">
        <v>374</v>
      </c>
      <c r="D138" s="3" t="s">
        <v>2</v>
      </c>
      <c r="E138" s="4" t="s">
        <v>149</v>
      </c>
      <c r="F138" s="5">
        <v>13820582</v>
      </c>
      <c r="G138" s="6">
        <f t="shared" si="21"/>
        <v>2764116.4000000004</v>
      </c>
      <c r="H138" s="5">
        <v>17771974</v>
      </c>
      <c r="I138" s="7" t="s">
        <v>371</v>
      </c>
      <c r="J138" s="7" t="s">
        <v>372</v>
      </c>
      <c r="K138" s="8"/>
      <c r="L138" s="8"/>
      <c r="M138" s="8"/>
      <c r="N138" s="8"/>
      <c r="O138" s="8"/>
      <c r="P138" s="8"/>
      <c r="Q138" s="9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>
        <v>0</v>
      </c>
      <c r="BJ138" s="8">
        <v>0</v>
      </c>
      <c r="BK138" s="8">
        <v>100000</v>
      </c>
      <c r="BL138" s="8">
        <v>100000</v>
      </c>
      <c r="BM138" s="8">
        <v>100000</v>
      </c>
      <c r="BN138" s="8">
        <v>100000</v>
      </c>
      <c r="BO138" s="8">
        <v>100000</v>
      </c>
      <c r="BP138" s="8">
        <v>100000</v>
      </c>
      <c r="BQ138" s="8">
        <v>100000</v>
      </c>
      <c r="BR138" s="8">
        <f t="shared" si="22"/>
        <v>700000</v>
      </c>
      <c r="BS138" s="8">
        <v>100000</v>
      </c>
      <c r="BT138" s="8">
        <v>200000</v>
      </c>
      <c r="BU138" s="8">
        <v>200000</v>
      </c>
      <c r="BV138" s="8">
        <v>200000</v>
      </c>
      <c r="BW138" s="8">
        <v>100000</v>
      </c>
      <c r="BX138" s="10">
        <f t="shared" si="23"/>
        <v>1500000</v>
      </c>
      <c r="BY138" s="38">
        <f t="shared" si="24"/>
        <v>1264116.4000000004</v>
      </c>
      <c r="BZ138" s="8">
        <v>200000</v>
      </c>
      <c r="CA138" s="41"/>
      <c r="CB138" s="41"/>
      <c r="CC138" s="41"/>
      <c r="CD138" s="41"/>
    </row>
    <row r="139" spans="1:82" s="1" customFormat="1" ht="79.5" customHeight="1" x14ac:dyDescent="0.2">
      <c r="A139" s="1">
        <v>1125</v>
      </c>
      <c r="B139" s="11" t="s">
        <v>78</v>
      </c>
      <c r="C139" s="12" t="s">
        <v>373</v>
      </c>
      <c r="D139" s="3" t="s">
        <v>2</v>
      </c>
      <c r="E139" s="4" t="s">
        <v>149</v>
      </c>
      <c r="F139" s="5">
        <v>6117596</v>
      </c>
      <c r="G139" s="6">
        <f t="shared" si="21"/>
        <v>1223519.2</v>
      </c>
      <c r="H139" s="5">
        <v>7698076</v>
      </c>
      <c r="I139" s="7" t="s">
        <v>371</v>
      </c>
      <c r="J139" s="7" t="s">
        <v>372</v>
      </c>
      <c r="K139" s="8"/>
      <c r="L139" s="8"/>
      <c r="M139" s="8"/>
      <c r="N139" s="8"/>
      <c r="O139" s="8"/>
      <c r="P139" s="8"/>
      <c r="Q139" s="9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>
        <v>0</v>
      </c>
      <c r="BJ139" s="8">
        <v>0</v>
      </c>
      <c r="BK139" s="8">
        <v>0</v>
      </c>
      <c r="BL139" s="8">
        <v>80000</v>
      </c>
      <c r="BM139" s="8">
        <v>100000</v>
      </c>
      <c r="BN139" s="8">
        <v>100000</v>
      </c>
      <c r="BO139" s="8">
        <v>100000</v>
      </c>
      <c r="BP139" s="8">
        <v>100000</v>
      </c>
      <c r="BQ139" s="8">
        <v>100000</v>
      </c>
      <c r="BR139" s="8">
        <f t="shared" si="22"/>
        <v>580000</v>
      </c>
      <c r="BS139" s="8">
        <v>20000</v>
      </c>
      <c r="BT139" s="8">
        <v>100000</v>
      </c>
      <c r="BU139" s="8">
        <v>100000</v>
      </c>
      <c r="BV139" s="8">
        <v>200000</v>
      </c>
      <c r="BW139" s="8">
        <v>100000</v>
      </c>
      <c r="BX139" s="10">
        <f t="shared" si="23"/>
        <v>1100000</v>
      </c>
      <c r="BY139" s="38">
        <f t="shared" si="24"/>
        <v>123519.19999999995</v>
      </c>
      <c r="BZ139" s="44">
        <v>50000</v>
      </c>
      <c r="CA139" s="41"/>
      <c r="CB139" s="41"/>
      <c r="CC139" s="41"/>
      <c r="CD139" s="41"/>
    </row>
    <row r="140" spans="1:82" s="1" customFormat="1" ht="81" customHeight="1" x14ac:dyDescent="0.2">
      <c r="A140" s="1">
        <v>1126</v>
      </c>
      <c r="B140" s="11" t="s">
        <v>78</v>
      </c>
      <c r="C140" s="12" t="s">
        <v>370</v>
      </c>
      <c r="D140" s="3" t="s">
        <v>2</v>
      </c>
      <c r="E140" s="4" t="s">
        <v>149</v>
      </c>
      <c r="F140" s="5">
        <v>9324604</v>
      </c>
      <c r="G140" s="6">
        <f t="shared" si="21"/>
        <v>1864920.8</v>
      </c>
      <c r="H140" s="5">
        <v>11771092</v>
      </c>
      <c r="I140" s="7" t="s">
        <v>371</v>
      </c>
      <c r="J140" s="7" t="s">
        <v>372</v>
      </c>
      <c r="K140" s="8"/>
      <c r="L140" s="8"/>
      <c r="M140" s="8"/>
      <c r="N140" s="8"/>
      <c r="O140" s="8"/>
      <c r="P140" s="8"/>
      <c r="Q140" s="9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>
        <v>0</v>
      </c>
      <c r="BJ140" s="8">
        <v>0</v>
      </c>
      <c r="BK140" s="8">
        <v>100000</v>
      </c>
      <c r="BL140" s="8">
        <v>100000</v>
      </c>
      <c r="BM140" s="8">
        <v>100000</v>
      </c>
      <c r="BN140" s="8">
        <v>100000</v>
      </c>
      <c r="BO140" s="8">
        <v>100000</v>
      </c>
      <c r="BP140" s="8">
        <v>100000</v>
      </c>
      <c r="BQ140" s="8">
        <v>100000</v>
      </c>
      <c r="BR140" s="8">
        <f t="shared" si="22"/>
        <v>700000</v>
      </c>
      <c r="BS140" s="8">
        <v>100000</v>
      </c>
      <c r="BT140" s="8">
        <v>200000</v>
      </c>
      <c r="BU140" s="8">
        <v>200000</v>
      </c>
      <c r="BV140" s="8">
        <v>200000</v>
      </c>
      <c r="BW140" s="8">
        <v>100000</v>
      </c>
      <c r="BX140" s="10">
        <f t="shared" si="23"/>
        <v>1500000</v>
      </c>
      <c r="BY140" s="38">
        <f t="shared" si="24"/>
        <v>364920.80000000005</v>
      </c>
      <c r="BZ140" s="8">
        <v>100000</v>
      </c>
      <c r="CA140" s="41"/>
      <c r="CB140" s="41"/>
      <c r="CC140" s="41"/>
      <c r="CD140" s="41"/>
    </row>
    <row r="141" spans="1:82" s="1" customFormat="1" ht="69.75" customHeight="1" x14ac:dyDescent="0.2">
      <c r="A141" s="1">
        <v>1237</v>
      </c>
      <c r="B141" s="15" t="s">
        <v>78</v>
      </c>
      <c r="C141" s="16" t="s">
        <v>422</v>
      </c>
      <c r="D141" s="3" t="s">
        <v>120</v>
      </c>
      <c r="E141" s="4" t="s">
        <v>44</v>
      </c>
      <c r="F141" s="5">
        <v>1945485</v>
      </c>
      <c r="G141" s="6">
        <f t="shared" si="21"/>
        <v>389097</v>
      </c>
      <c r="H141" s="5">
        <v>2847311</v>
      </c>
      <c r="I141" s="7" t="s">
        <v>423</v>
      </c>
      <c r="J141" s="7" t="s">
        <v>424</v>
      </c>
      <c r="K141" s="8"/>
      <c r="L141" s="8"/>
      <c r="M141" s="8"/>
      <c r="N141" s="8"/>
      <c r="O141" s="8"/>
      <c r="P141" s="8"/>
      <c r="Q141" s="9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>
        <v>0</v>
      </c>
      <c r="BP141" s="8">
        <v>100000</v>
      </c>
      <c r="BQ141" s="8">
        <v>30000</v>
      </c>
      <c r="BR141" s="8">
        <f t="shared" si="22"/>
        <v>130000</v>
      </c>
      <c r="BS141" s="8">
        <v>0</v>
      </c>
      <c r="BT141" s="8">
        <v>20000</v>
      </c>
      <c r="BU141" s="8">
        <v>20000</v>
      </c>
      <c r="BV141" s="8">
        <v>50000</v>
      </c>
      <c r="BW141" s="8">
        <v>50000</v>
      </c>
      <c r="BX141" s="10">
        <f t="shared" si="23"/>
        <v>270000</v>
      </c>
      <c r="BY141" s="38">
        <f t="shared" si="24"/>
        <v>119097</v>
      </c>
      <c r="BZ141" s="44">
        <v>30000</v>
      </c>
      <c r="CA141" s="41"/>
      <c r="CB141" s="41"/>
      <c r="CC141" s="41"/>
      <c r="CD141" s="41"/>
    </row>
    <row r="142" spans="1:82" s="1" customFormat="1" ht="105" customHeight="1" x14ac:dyDescent="0.2">
      <c r="A142" s="13">
        <v>849</v>
      </c>
      <c r="B142" s="13" t="s">
        <v>78</v>
      </c>
      <c r="C142" s="13" t="s">
        <v>197</v>
      </c>
      <c r="D142" s="3" t="s">
        <v>120</v>
      </c>
      <c r="E142" s="4" t="s">
        <v>198</v>
      </c>
      <c r="F142" s="6">
        <v>9043374</v>
      </c>
      <c r="G142" s="6">
        <f t="shared" si="21"/>
        <v>1808674.8</v>
      </c>
      <c r="H142" s="5">
        <v>11424900</v>
      </c>
      <c r="I142" s="5" t="s">
        <v>172</v>
      </c>
      <c r="J142" s="7" t="s">
        <v>199</v>
      </c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>
        <v>0</v>
      </c>
      <c r="BD142" s="8">
        <v>0</v>
      </c>
      <c r="BE142" s="8">
        <v>100000</v>
      </c>
      <c r="BF142" s="8">
        <v>100000</v>
      </c>
      <c r="BG142" s="8">
        <v>100000</v>
      </c>
      <c r="BH142" s="8">
        <v>100000</v>
      </c>
      <c r="BI142" s="8">
        <v>100000</v>
      </c>
      <c r="BJ142" s="8">
        <v>100000</v>
      </c>
      <c r="BK142" s="8">
        <v>100000</v>
      </c>
      <c r="BL142" s="8">
        <v>80000</v>
      </c>
      <c r="BM142" s="8">
        <v>80000</v>
      </c>
      <c r="BN142" s="8">
        <v>80000</v>
      </c>
      <c r="BO142" s="8">
        <v>100000</v>
      </c>
      <c r="BP142" s="8">
        <v>100000</v>
      </c>
      <c r="BQ142" s="8">
        <v>80000</v>
      </c>
      <c r="BR142" s="8">
        <f t="shared" si="22"/>
        <v>1220000</v>
      </c>
      <c r="BS142" s="8">
        <v>0</v>
      </c>
      <c r="BT142" s="8">
        <v>80000</v>
      </c>
      <c r="BU142" s="8">
        <v>20000</v>
      </c>
      <c r="BV142" s="8">
        <v>100000</v>
      </c>
      <c r="BW142" s="8"/>
      <c r="BX142" s="10">
        <f t="shared" si="23"/>
        <v>1420000</v>
      </c>
      <c r="BY142" s="38">
        <f t="shared" si="24"/>
        <v>388674.80000000005</v>
      </c>
      <c r="BZ142" s="8">
        <v>100000</v>
      </c>
      <c r="CA142" s="41"/>
      <c r="CB142" s="41"/>
      <c r="CC142" s="41"/>
      <c r="CD142" s="41"/>
    </row>
    <row r="143" spans="1:82" s="1" customFormat="1" ht="79.5" customHeight="1" x14ac:dyDescent="0.2">
      <c r="A143" s="1">
        <v>1127</v>
      </c>
      <c r="B143" s="11" t="s">
        <v>78</v>
      </c>
      <c r="C143" s="12" t="s">
        <v>148</v>
      </c>
      <c r="D143" s="3" t="s">
        <v>2</v>
      </c>
      <c r="E143" s="4" t="s">
        <v>149</v>
      </c>
      <c r="F143" s="5">
        <v>38095086</v>
      </c>
      <c r="G143" s="6">
        <f t="shared" si="21"/>
        <v>7619017.2000000002</v>
      </c>
      <c r="H143" s="5">
        <v>55000000</v>
      </c>
      <c r="I143" s="7" t="s">
        <v>150</v>
      </c>
      <c r="J143" s="7" t="s">
        <v>151</v>
      </c>
      <c r="K143" s="8"/>
      <c r="L143" s="8"/>
      <c r="M143" s="8"/>
      <c r="N143" s="8"/>
      <c r="O143" s="8"/>
      <c r="P143" s="8"/>
      <c r="Q143" s="9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>
        <v>0</v>
      </c>
      <c r="BJ143" s="8">
        <v>400000</v>
      </c>
      <c r="BK143" s="8">
        <v>400000</v>
      </c>
      <c r="BL143" s="8">
        <v>300000</v>
      </c>
      <c r="BM143" s="8">
        <v>400000</v>
      </c>
      <c r="BN143" s="8">
        <v>300000</v>
      </c>
      <c r="BO143" s="8">
        <v>400000</v>
      </c>
      <c r="BP143" s="8">
        <v>400000</v>
      </c>
      <c r="BQ143" s="8">
        <v>400000</v>
      </c>
      <c r="BR143" s="8">
        <f t="shared" si="22"/>
        <v>3000000</v>
      </c>
      <c r="BS143" s="8">
        <v>400000</v>
      </c>
      <c r="BT143" s="8">
        <v>400000</v>
      </c>
      <c r="BU143" s="8">
        <v>200000</v>
      </c>
      <c r="BV143" s="8">
        <v>200000</v>
      </c>
      <c r="BW143" s="8">
        <v>100000</v>
      </c>
      <c r="BX143" s="10">
        <f t="shared" si="23"/>
        <v>4300000</v>
      </c>
      <c r="BY143" s="38">
        <f t="shared" si="24"/>
        <v>3319017.2</v>
      </c>
      <c r="BZ143" s="8">
        <v>300000</v>
      </c>
      <c r="CA143" s="41"/>
      <c r="CB143" s="41"/>
      <c r="CC143" s="41"/>
      <c r="CD143" s="41"/>
    </row>
    <row r="144" spans="1:82" s="1" customFormat="1" ht="69.75" customHeight="1" x14ac:dyDescent="0.2">
      <c r="A144" s="1">
        <v>1326</v>
      </c>
      <c r="B144" s="1" t="s">
        <v>78</v>
      </c>
      <c r="C144" s="2" t="s">
        <v>445</v>
      </c>
      <c r="D144" s="3" t="s">
        <v>446</v>
      </c>
      <c r="E144" s="4" t="s">
        <v>145</v>
      </c>
      <c r="F144" s="5">
        <v>73603854</v>
      </c>
      <c r="G144" s="6">
        <f t="shared" si="21"/>
        <v>14720770.800000001</v>
      </c>
      <c r="H144" s="5">
        <v>94147401</v>
      </c>
      <c r="I144" s="7" t="s">
        <v>438</v>
      </c>
      <c r="J144" s="7" t="s">
        <v>33</v>
      </c>
      <c r="K144" s="8"/>
      <c r="L144" s="8"/>
      <c r="M144" s="8"/>
      <c r="N144" s="8"/>
      <c r="O144" s="8"/>
      <c r="P144" s="8"/>
      <c r="Q144" s="9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>
        <f t="shared" si="22"/>
        <v>0</v>
      </c>
      <c r="BS144" s="8"/>
      <c r="BT144" s="8"/>
      <c r="BU144" s="8"/>
      <c r="BV144" s="8">
        <v>500000</v>
      </c>
      <c r="BW144" s="8">
        <v>500000</v>
      </c>
      <c r="BX144" s="10">
        <f t="shared" si="23"/>
        <v>1000000</v>
      </c>
      <c r="BY144" s="38">
        <f t="shared" si="24"/>
        <v>13720770.800000001</v>
      </c>
      <c r="BZ144" s="8">
        <v>500000</v>
      </c>
      <c r="CA144" s="41"/>
      <c r="CB144" s="41"/>
      <c r="CC144" s="41"/>
      <c r="CD144" s="41"/>
    </row>
    <row r="145" spans="1:82" s="1" customFormat="1" ht="69.75" customHeight="1" x14ac:dyDescent="0.2">
      <c r="A145" s="1">
        <v>1185</v>
      </c>
      <c r="B145" s="11" t="s">
        <v>78</v>
      </c>
      <c r="C145" s="12" t="s">
        <v>442</v>
      </c>
      <c r="D145" s="3" t="s">
        <v>10</v>
      </c>
      <c r="E145" s="4" t="s">
        <v>141</v>
      </c>
      <c r="F145" s="5">
        <v>12118726</v>
      </c>
      <c r="G145" s="6">
        <f t="shared" si="21"/>
        <v>2423745.2000000002</v>
      </c>
      <c r="H145" s="5">
        <v>14836326</v>
      </c>
      <c r="I145" s="7" t="s">
        <v>443</v>
      </c>
      <c r="J145" s="7" t="s">
        <v>444</v>
      </c>
      <c r="K145" s="8"/>
      <c r="L145" s="8"/>
      <c r="M145" s="8"/>
      <c r="N145" s="8"/>
      <c r="O145" s="8"/>
      <c r="P145" s="8"/>
      <c r="Q145" s="9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>
        <v>0</v>
      </c>
      <c r="BO145" s="8">
        <v>0</v>
      </c>
      <c r="BP145" s="8">
        <v>300000</v>
      </c>
      <c r="BQ145" s="8">
        <v>100000</v>
      </c>
      <c r="BR145" s="8">
        <f t="shared" si="22"/>
        <v>400000</v>
      </c>
      <c r="BS145" s="8">
        <v>100000</v>
      </c>
      <c r="BT145" s="8">
        <v>200000</v>
      </c>
      <c r="BU145" s="8">
        <v>100000</v>
      </c>
      <c r="BV145" s="8">
        <v>200000</v>
      </c>
      <c r="BW145" s="8">
        <v>100000</v>
      </c>
      <c r="BX145" s="10">
        <f t="shared" si="23"/>
        <v>1100000</v>
      </c>
      <c r="BY145" s="38">
        <f t="shared" si="24"/>
        <v>1323745.2000000002</v>
      </c>
      <c r="BZ145" s="8">
        <v>200000</v>
      </c>
      <c r="CA145" s="41"/>
      <c r="CB145" s="41"/>
      <c r="CC145" s="41"/>
      <c r="CD145" s="41"/>
    </row>
    <row r="146" spans="1:82" s="1" customFormat="1" ht="95.25" customHeight="1" x14ac:dyDescent="0.2">
      <c r="A146" s="13">
        <v>1041</v>
      </c>
      <c r="B146" s="15" t="s">
        <v>78</v>
      </c>
      <c r="C146" s="16" t="s">
        <v>79</v>
      </c>
      <c r="D146" s="3" t="s">
        <v>2</v>
      </c>
      <c r="E146" s="4" t="s">
        <v>80</v>
      </c>
      <c r="F146" s="5">
        <v>11431488</v>
      </c>
      <c r="G146" s="6">
        <f t="shared" si="21"/>
        <v>2286297.6</v>
      </c>
      <c r="H146" s="5">
        <v>15814017</v>
      </c>
      <c r="I146" s="7" t="s">
        <v>81</v>
      </c>
      <c r="J146" s="7" t="s">
        <v>82</v>
      </c>
      <c r="K146" s="8"/>
      <c r="L146" s="8"/>
      <c r="M146" s="8"/>
      <c r="N146" s="8"/>
      <c r="O146" s="8"/>
      <c r="P146" s="8"/>
      <c r="Q146" s="9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>
        <v>0</v>
      </c>
      <c r="BG146" s="8">
        <v>0</v>
      </c>
      <c r="BH146" s="8">
        <v>0</v>
      </c>
      <c r="BI146" s="8">
        <v>0</v>
      </c>
      <c r="BJ146" s="8">
        <v>0</v>
      </c>
      <c r="BK146" s="8">
        <v>200000</v>
      </c>
      <c r="BL146" s="8">
        <v>200000</v>
      </c>
      <c r="BM146" s="8">
        <v>200000</v>
      </c>
      <c r="BN146" s="8">
        <v>100000</v>
      </c>
      <c r="BO146" s="8">
        <v>0</v>
      </c>
      <c r="BP146" s="8">
        <v>100000</v>
      </c>
      <c r="BQ146" s="8">
        <v>100000</v>
      </c>
      <c r="BR146" s="8">
        <f t="shared" si="22"/>
        <v>900000</v>
      </c>
      <c r="BS146" s="8">
        <v>0</v>
      </c>
      <c r="BT146" s="8">
        <v>100000</v>
      </c>
      <c r="BU146" s="8">
        <v>100000</v>
      </c>
      <c r="BV146" s="8">
        <v>200000</v>
      </c>
      <c r="BW146" s="8">
        <v>100000</v>
      </c>
      <c r="BX146" s="10">
        <f t="shared" si="23"/>
        <v>1400000</v>
      </c>
      <c r="BY146" s="38">
        <f t="shared" si="24"/>
        <v>886297.60000000009</v>
      </c>
      <c r="BZ146" s="8">
        <v>100000</v>
      </c>
      <c r="CA146" s="41"/>
      <c r="CB146" s="41"/>
      <c r="CC146" s="41"/>
      <c r="CD146" s="41"/>
    </row>
    <row r="147" spans="1:82" s="1" customFormat="1" ht="92.25" customHeight="1" x14ac:dyDescent="0.2">
      <c r="A147" s="13">
        <v>1056</v>
      </c>
      <c r="B147" s="11" t="s">
        <v>78</v>
      </c>
      <c r="C147" s="12" t="s">
        <v>367</v>
      </c>
      <c r="D147" s="3" t="s">
        <v>10</v>
      </c>
      <c r="E147" s="4" t="s">
        <v>301</v>
      </c>
      <c r="F147" s="5">
        <v>18512680</v>
      </c>
      <c r="G147" s="6">
        <f t="shared" si="21"/>
        <v>3702536</v>
      </c>
      <c r="H147" s="5">
        <v>19849140</v>
      </c>
      <c r="I147" s="7" t="s">
        <v>368</v>
      </c>
      <c r="J147" s="7" t="s">
        <v>369</v>
      </c>
      <c r="K147" s="8"/>
      <c r="L147" s="8"/>
      <c r="M147" s="8"/>
      <c r="N147" s="8"/>
      <c r="O147" s="8"/>
      <c r="P147" s="8"/>
      <c r="Q147" s="9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>
        <v>0</v>
      </c>
      <c r="BH147" s="8">
        <v>0</v>
      </c>
      <c r="BI147" s="8">
        <v>0</v>
      </c>
      <c r="BJ147" s="8">
        <v>0</v>
      </c>
      <c r="BK147" s="8">
        <v>0</v>
      </c>
      <c r="BL147" s="8">
        <v>200000</v>
      </c>
      <c r="BM147" s="8">
        <v>200000</v>
      </c>
      <c r="BN147" s="8">
        <v>100000</v>
      </c>
      <c r="BO147" s="8">
        <v>200000</v>
      </c>
      <c r="BP147" s="8">
        <v>200000</v>
      </c>
      <c r="BQ147" s="8">
        <v>200000</v>
      </c>
      <c r="BR147" s="8">
        <f t="shared" si="22"/>
        <v>1100000</v>
      </c>
      <c r="BS147" s="8">
        <v>200000</v>
      </c>
      <c r="BT147" s="8">
        <v>100000</v>
      </c>
      <c r="BU147" s="8">
        <v>200000</v>
      </c>
      <c r="BV147" s="8">
        <v>200000</v>
      </c>
      <c r="BW147" s="8">
        <v>100000</v>
      </c>
      <c r="BX147" s="10">
        <f t="shared" si="23"/>
        <v>1900000</v>
      </c>
      <c r="BY147" s="38">
        <f t="shared" si="24"/>
        <v>1802536</v>
      </c>
      <c r="BZ147" s="8">
        <v>200000</v>
      </c>
      <c r="CA147" s="41"/>
      <c r="CB147" s="41"/>
      <c r="CC147" s="41"/>
      <c r="CD147" s="41"/>
    </row>
    <row r="148" spans="1:82" s="1" customFormat="1" ht="69.75" customHeight="1" x14ac:dyDescent="0.2">
      <c r="A148" s="13">
        <v>1019</v>
      </c>
      <c r="B148" s="11" t="s">
        <v>78</v>
      </c>
      <c r="C148" s="12" t="s">
        <v>179</v>
      </c>
      <c r="D148" s="3" t="s">
        <v>257</v>
      </c>
      <c r="E148" s="4" t="s">
        <v>180</v>
      </c>
      <c r="F148" s="5">
        <v>8635358</v>
      </c>
      <c r="G148" s="6">
        <f t="shared" si="21"/>
        <v>1727071.6</v>
      </c>
      <c r="H148" s="5">
        <v>11794306</v>
      </c>
      <c r="I148" s="7" t="s">
        <v>181</v>
      </c>
      <c r="J148" s="7" t="s">
        <v>182</v>
      </c>
      <c r="K148" s="8"/>
      <c r="L148" s="8"/>
      <c r="M148" s="8"/>
      <c r="N148" s="8"/>
      <c r="O148" s="8"/>
      <c r="P148" s="8"/>
      <c r="Q148" s="9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>
        <v>0</v>
      </c>
      <c r="BF148" s="8">
        <v>200000</v>
      </c>
      <c r="BG148" s="8">
        <v>100000</v>
      </c>
      <c r="BH148" s="8">
        <v>100000</v>
      </c>
      <c r="BI148" s="8">
        <v>100000</v>
      </c>
      <c r="BJ148" s="8">
        <v>100000</v>
      </c>
      <c r="BK148" s="8">
        <v>100000</v>
      </c>
      <c r="BL148" s="8">
        <v>30000</v>
      </c>
      <c r="BM148" s="8">
        <v>10000</v>
      </c>
      <c r="BN148" s="8">
        <v>0</v>
      </c>
      <c r="BO148" s="8">
        <v>0</v>
      </c>
      <c r="BP148" s="8"/>
      <c r="BQ148" s="8"/>
      <c r="BR148" s="8">
        <f t="shared" si="22"/>
        <v>740000</v>
      </c>
      <c r="BS148" s="8"/>
      <c r="BT148" s="8"/>
      <c r="BU148" s="8"/>
      <c r="BV148" s="8"/>
      <c r="BW148" s="8"/>
      <c r="BX148" s="10">
        <f t="shared" si="23"/>
        <v>740000</v>
      </c>
      <c r="BY148" s="38">
        <f t="shared" si="24"/>
        <v>987071.60000000009</v>
      </c>
      <c r="BZ148" s="8">
        <v>100000</v>
      </c>
      <c r="CA148" s="41"/>
      <c r="CB148" s="41"/>
      <c r="CC148" s="41"/>
      <c r="CD148" s="41"/>
    </row>
    <row r="149" spans="1:82" s="1" customFormat="1" ht="80.25" customHeight="1" x14ac:dyDescent="0.2">
      <c r="A149" s="1">
        <v>1080</v>
      </c>
      <c r="B149" s="11" t="s">
        <v>78</v>
      </c>
      <c r="C149" s="12" t="s">
        <v>302</v>
      </c>
      <c r="D149" s="3" t="s">
        <v>65</v>
      </c>
      <c r="E149" s="4" t="s">
        <v>303</v>
      </c>
      <c r="F149" s="5">
        <v>31047144</v>
      </c>
      <c r="G149" s="6">
        <f t="shared" si="21"/>
        <v>6209428.8000000007</v>
      </c>
      <c r="H149" s="5">
        <v>31999167</v>
      </c>
      <c r="I149" s="7" t="s">
        <v>304</v>
      </c>
      <c r="J149" s="7" t="s">
        <v>305</v>
      </c>
      <c r="K149" s="8"/>
      <c r="L149" s="8"/>
      <c r="M149" s="8"/>
      <c r="N149" s="8"/>
      <c r="O149" s="8"/>
      <c r="P149" s="8"/>
      <c r="Q149" s="9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>
        <v>0</v>
      </c>
      <c r="BI149" s="8">
        <v>0</v>
      </c>
      <c r="BJ149" s="8">
        <v>0</v>
      </c>
      <c r="BK149" s="8">
        <v>100000</v>
      </c>
      <c r="BL149" s="8">
        <v>100000</v>
      </c>
      <c r="BM149" s="8">
        <v>100000</v>
      </c>
      <c r="BN149" s="8">
        <v>100000</v>
      </c>
      <c r="BO149" s="8">
        <v>100000</v>
      </c>
      <c r="BP149" s="8">
        <v>0</v>
      </c>
      <c r="BQ149" s="8">
        <v>200000</v>
      </c>
      <c r="BR149" s="8">
        <f t="shared" si="22"/>
        <v>700000</v>
      </c>
      <c r="BS149" s="8">
        <v>200000</v>
      </c>
      <c r="BT149" s="8">
        <v>100000</v>
      </c>
      <c r="BU149" s="8">
        <v>50000</v>
      </c>
      <c r="BV149" s="8">
        <v>100000</v>
      </c>
      <c r="BW149" s="8">
        <v>100000</v>
      </c>
      <c r="BX149" s="10">
        <f t="shared" si="23"/>
        <v>1250000</v>
      </c>
      <c r="BY149" s="38">
        <f t="shared" si="24"/>
        <v>4959428.8000000007</v>
      </c>
      <c r="BZ149" s="8">
        <v>200000</v>
      </c>
      <c r="CA149" s="41"/>
      <c r="CB149" s="41"/>
      <c r="CC149" s="41"/>
      <c r="CD149" s="41"/>
    </row>
    <row r="150" spans="1:82" s="1" customFormat="1" ht="144" customHeight="1" x14ac:dyDescent="0.2">
      <c r="A150" s="13">
        <v>627</v>
      </c>
      <c r="B150" s="13" t="s">
        <v>78</v>
      </c>
      <c r="C150" s="12" t="s">
        <v>447</v>
      </c>
      <c r="D150" s="3" t="s">
        <v>10</v>
      </c>
      <c r="E150" s="4" t="s">
        <v>448</v>
      </c>
      <c r="F150" s="6">
        <v>25938193</v>
      </c>
      <c r="G150" s="6">
        <f t="shared" si="21"/>
        <v>5187638.6000000006</v>
      </c>
      <c r="H150" s="5">
        <v>30487948</v>
      </c>
      <c r="I150" s="7" t="s">
        <v>438</v>
      </c>
      <c r="J150" s="7" t="s">
        <v>449</v>
      </c>
      <c r="K150" s="8"/>
      <c r="L150" s="8"/>
      <c r="M150" s="8"/>
      <c r="N150" s="8"/>
      <c r="O150" s="8"/>
      <c r="P150" s="8"/>
      <c r="Q150" s="9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>
        <v>0</v>
      </c>
      <c r="AS150" s="8">
        <v>400000</v>
      </c>
      <c r="AT150" s="8">
        <v>400000</v>
      </c>
      <c r="AU150" s="8">
        <v>400000</v>
      </c>
      <c r="AV150" s="8">
        <v>300000</v>
      </c>
      <c r="AW150" s="8">
        <v>150000</v>
      </c>
      <c r="AX150" s="8">
        <v>150000</v>
      </c>
      <c r="AY150" s="8">
        <v>50000</v>
      </c>
      <c r="AZ150" s="8">
        <v>100000</v>
      </c>
      <c r="BA150" s="8">
        <v>100000</v>
      </c>
      <c r="BB150" s="8">
        <v>100000</v>
      </c>
      <c r="BC150" s="8"/>
      <c r="BD150" s="8">
        <v>300000</v>
      </c>
      <c r="BE150" s="8">
        <v>200000</v>
      </c>
      <c r="BF150" s="8">
        <v>100000</v>
      </c>
      <c r="BG150" s="8">
        <v>100000</v>
      </c>
      <c r="BH150" s="8">
        <v>100000</v>
      </c>
      <c r="BI150" s="8">
        <v>100000</v>
      </c>
      <c r="BJ150" s="8"/>
      <c r="BK150" s="8">
        <v>0</v>
      </c>
      <c r="BL150" s="8">
        <v>0</v>
      </c>
      <c r="BM150" s="8">
        <v>100000</v>
      </c>
      <c r="BN150" s="8">
        <v>100000</v>
      </c>
      <c r="BO150" s="8">
        <v>100000</v>
      </c>
      <c r="BP150" s="8">
        <v>100000</v>
      </c>
      <c r="BQ150" s="8">
        <v>100000</v>
      </c>
      <c r="BR150" s="8">
        <f t="shared" si="22"/>
        <v>3550000</v>
      </c>
      <c r="BS150" s="8">
        <v>100000</v>
      </c>
      <c r="BT150" s="8">
        <v>200000</v>
      </c>
      <c r="BU150" s="8">
        <v>100000</v>
      </c>
      <c r="BV150" s="8">
        <v>200000</v>
      </c>
      <c r="BW150" s="8">
        <v>100000</v>
      </c>
      <c r="BX150" s="10">
        <f t="shared" si="23"/>
        <v>4250000</v>
      </c>
      <c r="BY150" s="38">
        <f t="shared" si="24"/>
        <v>937638.60000000056</v>
      </c>
      <c r="BZ150" s="8">
        <v>300000</v>
      </c>
      <c r="CA150" s="41"/>
      <c r="CB150" s="41"/>
      <c r="CC150" s="41"/>
      <c r="CD150" s="41"/>
    </row>
    <row r="151" spans="1:82" s="1" customFormat="1" ht="69.75" customHeight="1" x14ac:dyDescent="0.2">
      <c r="A151" s="1">
        <v>1283</v>
      </c>
      <c r="B151" s="11" t="s">
        <v>78</v>
      </c>
      <c r="C151" s="12" t="s">
        <v>131</v>
      </c>
      <c r="D151" s="3" t="s">
        <v>96</v>
      </c>
      <c r="E151" s="4" t="s">
        <v>132</v>
      </c>
      <c r="F151" s="5">
        <v>6350750</v>
      </c>
      <c r="G151" s="6">
        <f t="shared" si="21"/>
        <v>1270150</v>
      </c>
      <c r="H151" s="5">
        <v>6629750</v>
      </c>
      <c r="I151" s="7" t="s">
        <v>133</v>
      </c>
      <c r="J151" s="7" t="s">
        <v>134</v>
      </c>
      <c r="K151" s="8"/>
      <c r="L151" s="8"/>
      <c r="M151" s="8"/>
      <c r="N151" s="8"/>
      <c r="O151" s="8"/>
      <c r="P151" s="8"/>
      <c r="Q151" s="9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>
        <f t="shared" si="22"/>
        <v>0</v>
      </c>
      <c r="BS151" s="8">
        <v>100000</v>
      </c>
      <c r="BT151" s="8">
        <v>100000</v>
      </c>
      <c r="BU151" s="8">
        <v>100000</v>
      </c>
      <c r="BV151" s="8">
        <v>100000</v>
      </c>
      <c r="BW151" s="8">
        <v>100000</v>
      </c>
      <c r="BX151" s="10">
        <f t="shared" si="23"/>
        <v>500000</v>
      </c>
      <c r="BY151" s="38">
        <f t="shared" si="24"/>
        <v>770150</v>
      </c>
      <c r="BZ151" s="8">
        <v>100000</v>
      </c>
      <c r="CA151" s="41"/>
      <c r="CB151" s="41"/>
      <c r="CC151" s="41"/>
      <c r="CD151" s="41"/>
    </row>
    <row r="152" spans="1:82" s="33" customFormat="1" ht="13.5" x14ac:dyDescent="0.2">
      <c r="C152" s="34" t="s">
        <v>526</v>
      </c>
      <c r="BY152" s="35">
        <f>SUM(BY2:BY151)</f>
        <v>325096314.21400005</v>
      </c>
      <c r="BZ152" s="43">
        <f>SUM(BZ2:BZ151)</f>
        <v>35680000</v>
      </c>
    </row>
    <row r="153" spans="1:82" x14ac:dyDescent="0.25">
      <c r="BZ153" s="42"/>
    </row>
    <row r="154" spans="1:82" x14ac:dyDescent="0.25">
      <c r="BZ154" s="42"/>
    </row>
    <row r="155" spans="1:82" x14ac:dyDescent="0.25">
      <c r="BZ155" s="42"/>
    </row>
    <row r="156" spans="1:82" x14ac:dyDescent="0.25">
      <c r="BZ156" s="42"/>
    </row>
    <row r="157" spans="1:82" x14ac:dyDescent="0.25">
      <c r="BZ157" s="42"/>
    </row>
    <row r="158" spans="1:82" ht="102.75" x14ac:dyDescent="0.25">
      <c r="C158" s="36" t="s">
        <v>527</v>
      </c>
      <c r="BZ158" s="42"/>
    </row>
    <row r="159" spans="1:82" x14ac:dyDescent="0.25">
      <c r="BZ159" s="42"/>
    </row>
    <row r="160" spans="1:82" x14ac:dyDescent="0.25">
      <c r="BZ160" s="42"/>
    </row>
    <row r="161" spans="78:78" x14ac:dyDescent="0.25">
      <c r="BZ161" s="42"/>
    </row>
    <row r="162" spans="78:78" x14ac:dyDescent="0.25">
      <c r="BZ162" s="42"/>
    </row>
    <row r="163" spans="78:78" x14ac:dyDescent="0.25">
      <c r="BZ163" s="42"/>
    </row>
    <row r="164" spans="78:78" x14ac:dyDescent="0.25">
      <c r="BZ164" s="42"/>
    </row>
    <row r="165" spans="78:78" x14ac:dyDescent="0.25">
      <c r="BZ165" s="42"/>
    </row>
    <row r="166" spans="78:78" x14ac:dyDescent="0.25">
      <c r="BZ166" s="42"/>
    </row>
    <row r="167" spans="78:78" x14ac:dyDescent="0.25">
      <c r="BZ167" s="42"/>
    </row>
    <row r="168" spans="78:78" x14ac:dyDescent="0.25">
      <c r="BZ168" s="42"/>
    </row>
    <row r="169" spans="78:78" x14ac:dyDescent="0.25">
      <c r="BZ169" s="42"/>
    </row>
    <row r="170" spans="78:78" x14ac:dyDescent="0.25">
      <c r="BZ170" s="42"/>
    </row>
    <row r="171" spans="78:78" x14ac:dyDescent="0.25">
      <c r="BZ171" s="42"/>
    </row>
    <row r="172" spans="78:78" x14ac:dyDescent="0.25">
      <c r="BZ172" s="42"/>
    </row>
    <row r="173" spans="78:78" x14ac:dyDescent="0.25">
      <c r="BZ173" s="42"/>
    </row>
    <row r="174" spans="78:78" x14ac:dyDescent="0.25">
      <c r="BZ174" s="42"/>
    </row>
    <row r="175" spans="78:78" x14ac:dyDescent="0.25">
      <c r="BZ175" s="42"/>
    </row>
    <row r="176" spans="78:78" x14ac:dyDescent="0.25">
      <c r="BZ176" s="42"/>
    </row>
    <row r="177" spans="78:78" x14ac:dyDescent="0.25">
      <c r="BZ177" s="42"/>
    </row>
    <row r="178" spans="78:78" x14ac:dyDescent="0.25">
      <c r="BZ178" s="42"/>
    </row>
    <row r="179" spans="78:78" x14ac:dyDescent="0.25">
      <c r="BZ179" s="42"/>
    </row>
    <row r="180" spans="78:78" x14ac:dyDescent="0.25">
      <c r="BZ180" s="42"/>
    </row>
    <row r="181" spans="78:78" x14ac:dyDescent="0.25">
      <c r="BZ181" s="42"/>
    </row>
    <row r="182" spans="78:78" x14ac:dyDescent="0.25">
      <c r="BZ182" s="42"/>
    </row>
    <row r="183" spans="78:78" x14ac:dyDescent="0.25">
      <c r="BZ183" s="42"/>
    </row>
    <row r="184" spans="78:78" x14ac:dyDescent="0.25">
      <c r="BZ184" s="42"/>
    </row>
    <row r="185" spans="78:78" x14ac:dyDescent="0.25">
      <c r="BZ185" s="42"/>
    </row>
    <row r="186" spans="78:78" x14ac:dyDescent="0.25">
      <c r="BZ186" s="42"/>
    </row>
    <row r="187" spans="78:78" x14ac:dyDescent="0.25">
      <c r="BZ187" s="42"/>
    </row>
    <row r="188" spans="78:78" x14ac:dyDescent="0.25">
      <c r="BZ188" s="42"/>
    </row>
    <row r="189" spans="78:78" x14ac:dyDescent="0.25">
      <c r="BZ189" s="42"/>
    </row>
    <row r="190" spans="78:78" x14ac:dyDescent="0.25">
      <c r="BZ190" s="42"/>
    </row>
    <row r="191" spans="78:78" x14ac:dyDescent="0.25">
      <c r="BZ191" s="42"/>
    </row>
    <row r="192" spans="78:78" x14ac:dyDescent="0.25">
      <c r="BZ192" s="42"/>
    </row>
    <row r="193" spans="78:78" x14ac:dyDescent="0.25">
      <c r="BZ193" s="42"/>
    </row>
    <row r="194" spans="78:78" x14ac:dyDescent="0.25">
      <c r="BZ194" s="42"/>
    </row>
    <row r="195" spans="78:78" x14ac:dyDescent="0.25">
      <c r="BZ195" s="42"/>
    </row>
    <row r="196" spans="78:78" x14ac:dyDescent="0.25">
      <c r="BZ196" s="42"/>
    </row>
    <row r="197" spans="78:78" x14ac:dyDescent="0.25">
      <c r="BZ197" s="42"/>
    </row>
    <row r="198" spans="78:78" x14ac:dyDescent="0.25">
      <c r="BZ198" s="42"/>
    </row>
    <row r="199" spans="78:78" x14ac:dyDescent="0.25">
      <c r="BZ199" s="42"/>
    </row>
    <row r="200" spans="78:78" x14ac:dyDescent="0.25">
      <c r="BZ200" s="42"/>
    </row>
    <row r="201" spans="78:78" x14ac:dyDescent="0.25">
      <c r="BZ201" s="42"/>
    </row>
    <row r="202" spans="78:78" x14ac:dyDescent="0.25">
      <c r="BZ202" s="42"/>
    </row>
    <row r="203" spans="78:78" x14ac:dyDescent="0.25">
      <c r="BZ203" s="42"/>
    </row>
    <row r="204" spans="78:78" x14ac:dyDescent="0.25">
      <c r="BZ204" s="42"/>
    </row>
    <row r="205" spans="78:78" x14ac:dyDescent="0.25">
      <c r="BZ205" s="42"/>
    </row>
    <row r="206" spans="78:78" x14ac:dyDescent="0.25">
      <c r="BZ206" s="42"/>
    </row>
    <row r="207" spans="78:78" x14ac:dyDescent="0.25">
      <c r="BZ207" s="42"/>
    </row>
    <row r="208" spans="78:78" x14ac:dyDescent="0.25">
      <c r="BZ208" s="42"/>
    </row>
    <row r="209" spans="78:78" x14ac:dyDescent="0.25">
      <c r="BZ209" s="42"/>
    </row>
    <row r="210" spans="78:78" x14ac:dyDescent="0.25">
      <c r="BZ210" s="42"/>
    </row>
    <row r="211" spans="78:78" x14ac:dyDescent="0.25">
      <c r="BZ211" s="42"/>
    </row>
    <row r="212" spans="78:78" x14ac:dyDescent="0.25">
      <c r="BZ212" s="42"/>
    </row>
    <row r="213" spans="78:78" x14ac:dyDescent="0.25">
      <c r="BZ213" s="42"/>
    </row>
    <row r="214" spans="78:78" x14ac:dyDescent="0.25">
      <c r="BZ214" s="42"/>
    </row>
    <row r="215" spans="78:78" x14ac:dyDescent="0.25">
      <c r="BZ215" s="42"/>
    </row>
    <row r="216" spans="78:78" x14ac:dyDescent="0.25">
      <c r="BZ216" s="42"/>
    </row>
    <row r="217" spans="78:78" x14ac:dyDescent="0.25">
      <c r="BZ217" s="42"/>
    </row>
    <row r="218" spans="78:78" x14ac:dyDescent="0.25">
      <c r="BZ218" s="42"/>
    </row>
    <row r="219" spans="78:78" x14ac:dyDescent="0.25">
      <c r="BZ219" s="42"/>
    </row>
    <row r="220" spans="78:78" x14ac:dyDescent="0.25">
      <c r="BZ220" s="42"/>
    </row>
  </sheetData>
  <sortState ref="A2:BY181">
    <sortCondition ref="B2:B181"/>
    <sortCondition ref="C2:C181"/>
  </sortState>
  <pageMargins left="0" right="0.5" top="0.75" bottom="0.25" header="0.3" footer="0.3"/>
  <pageSetup paperSize="5" scale="55" fitToHeight="0" orientation="landscape" r:id="rId1"/>
  <headerFooter>
    <oddHeader xml:space="preserve">&amp;C&amp;13MASSACHUSETTS HISTORICAL COMMISSION
HISTORIC REHABILITATION TAX CREDIT PROGRAM
ROUND 65 AWARDS
12.29.25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Dorin, Joshua @ SEC</dc:creator>
  <cp:lastModifiedBy>Simon, Brona @ SEC</cp:lastModifiedBy>
  <cp:lastPrinted>2025-12-12T15:40:30Z</cp:lastPrinted>
  <dcterms:created xsi:type="dcterms:W3CDTF">2025-09-08T16:01:58Z</dcterms:created>
  <dcterms:modified xsi:type="dcterms:W3CDTF">2026-02-12T16:06:10Z</dcterms:modified>
</cp:coreProperties>
</file>