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X167" i="1" l="1"/>
  <c r="BP2" i="1" l="1"/>
  <c r="BV2" i="1" s="1"/>
  <c r="BP3" i="1"/>
  <c r="BV3" i="1" s="1"/>
  <c r="BP4" i="1"/>
  <c r="BV4" i="1" s="1"/>
  <c r="BP5" i="1"/>
  <c r="BV5" i="1" s="1"/>
  <c r="BP6" i="1"/>
  <c r="BV6" i="1" s="1"/>
  <c r="BP7" i="1"/>
  <c r="BV7" i="1" s="1"/>
  <c r="BP8" i="1"/>
  <c r="BV8" i="1" s="1"/>
  <c r="BP9" i="1"/>
  <c r="BV9" i="1" s="1"/>
  <c r="BP10" i="1"/>
  <c r="BV10" i="1" s="1"/>
  <c r="BP11" i="1"/>
  <c r="BV11" i="1" s="1"/>
  <c r="BP12" i="1"/>
  <c r="BV12" i="1" s="1"/>
  <c r="BP13" i="1"/>
  <c r="BV13" i="1" s="1"/>
  <c r="BP14" i="1"/>
  <c r="BV14" i="1" s="1"/>
  <c r="BP15" i="1"/>
  <c r="BV15" i="1" s="1"/>
  <c r="BP16" i="1"/>
  <c r="BV16" i="1" s="1"/>
  <c r="BP17" i="1"/>
  <c r="BV17" i="1" s="1"/>
  <c r="BP18" i="1"/>
  <c r="BV18" i="1" s="1"/>
  <c r="BP19" i="1"/>
  <c r="BV19" i="1" s="1"/>
  <c r="BP20" i="1"/>
  <c r="BV20" i="1" s="1"/>
  <c r="BP21" i="1"/>
  <c r="BV21" i="1" s="1"/>
  <c r="BP22" i="1"/>
  <c r="BV22" i="1" s="1"/>
  <c r="BP23" i="1"/>
  <c r="BV23" i="1" s="1"/>
  <c r="BP24" i="1"/>
  <c r="BV24" i="1" s="1"/>
  <c r="BP25" i="1"/>
  <c r="BV25" i="1" s="1"/>
  <c r="BP26" i="1"/>
  <c r="BV26" i="1" s="1"/>
  <c r="BP27" i="1"/>
  <c r="BV27" i="1" s="1"/>
  <c r="BP28" i="1"/>
  <c r="BV28" i="1" s="1"/>
  <c r="BP29" i="1"/>
  <c r="BV29" i="1" s="1"/>
  <c r="BP30" i="1"/>
  <c r="BV30" i="1" s="1"/>
  <c r="BP31" i="1"/>
  <c r="BV31" i="1" s="1"/>
  <c r="BP32" i="1"/>
  <c r="BV32" i="1" s="1"/>
  <c r="BP33" i="1"/>
  <c r="BV33" i="1" s="1"/>
  <c r="BP34" i="1"/>
  <c r="BV34" i="1" s="1"/>
  <c r="BP35" i="1"/>
  <c r="BV35" i="1" s="1"/>
  <c r="BP36" i="1"/>
  <c r="BV36" i="1" s="1"/>
  <c r="BP37" i="1"/>
  <c r="BV37" i="1" s="1"/>
  <c r="BP38" i="1"/>
  <c r="BV38" i="1" s="1"/>
  <c r="BP39" i="1"/>
  <c r="BV39" i="1" s="1"/>
  <c r="BP40" i="1"/>
  <c r="BV40" i="1" s="1"/>
  <c r="BP41" i="1"/>
  <c r="BV41" i="1" s="1"/>
  <c r="BP42" i="1"/>
  <c r="BV42" i="1" s="1"/>
  <c r="BP43" i="1"/>
  <c r="BV43" i="1" s="1"/>
  <c r="BP44" i="1"/>
  <c r="BV44" i="1" s="1"/>
  <c r="BP45" i="1"/>
  <c r="BV45" i="1" s="1"/>
  <c r="BP46" i="1"/>
  <c r="BV46" i="1" s="1"/>
  <c r="BP47" i="1"/>
  <c r="BV47" i="1" s="1"/>
  <c r="BP48" i="1"/>
  <c r="BV48" i="1" s="1"/>
  <c r="BP49" i="1"/>
  <c r="BV49" i="1" s="1"/>
  <c r="BP50" i="1"/>
  <c r="BV50" i="1" s="1"/>
  <c r="BP51" i="1"/>
  <c r="BV51" i="1" s="1"/>
  <c r="BP52" i="1"/>
  <c r="BV52" i="1" s="1"/>
  <c r="BP53" i="1"/>
  <c r="BV53" i="1" s="1"/>
  <c r="BP54" i="1"/>
  <c r="BV54" i="1" s="1"/>
  <c r="BP55" i="1"/>
  <c r="BV55" i="1" s="1"/>
  <c r="BP56" i="1"/>
  <c r="BV56" i="1" s="1"/>
  <c r="BP57" i="1"/>
  <c r="BV57" i="1" s="1"/>
  <c r="BP58" i="1"/>
  <c r="BV58" i="1" s="1"/>
  <c r="BP59" i="1"/>
  <c r="BV59" i="1" s="1"/>
  <c r="BP60" i="1"/>
  <c r="BV60" i="1" s="1"/>
  <c r="BP61" i="1"/>
  <c r="BV61" i="1" s="1"/>
  <c r="BP62" i="1"/>
  <c r="BV62" i="1" s="1"/>
  <c r="BP63" i="1"/>
  <c r="BV63" i="1" s="1"/>
  <c r="BP64" i="1"/>
  <c r="BV64" i="1" s="1"/>
  <c r="BP65" i="1"/>
  <c r="BV65" i="1" s="1"/>
  <c r="BP66" i="1"/>
  <c r="BV66" i="1" s="1"/>
  <c r="BP67" i="1"/>
  <c r="BV67" i="1" s="1"/>
  <c r="BP68" i="1"/>
  <c r="BV68" i="1" s="1"/>
  <c r="BP69" i="1"/>
  <c r="BV69" i="1" s="1"/>
  <c r="BP70" i="1"/>
  <c r="BV70" i="1" s="1"/>
  <c r="BP71" i="1"/>
  <c r="BV71" i="1" s="1"/>
  <c r="BP72" i="1"/>
  <c r="BV72" i="1" s="1"/>
  <c r="BP73" i="1"/>
  <c r="BV73" i="1" s="1"/>
  <c r="BP74" i="1"/>
  <c r="BV74" i="1" s="1"/>
  <c r="BP75" i="1"/>
  <c r="BV75" i="1" s="1"/>
  <c r="BP76" i="1"/>
  <c r="BV76" i="1" s="1"/>
  <c r="BP77" i="1"/>
  <c r="BV77" i="1" s="1"/>
  <c r="BP78" i="1"/>
  <c r="BV78" i="1" s="1"/>
  <c r="BP79" i="1"/>
  <c r="BV79" i="1" s="1"/>
  <c r="BP80" i="1"/>
  <c r="BV80" i="1" s="1"/>
  <c r="BP81" i="1"/>
  <c r="BV81" i="1" s="1"/>
  <c r="BP82" i="1"/>
  <c r="BV82" i="1" s="1"/>
  <c r="BP83" i="1"/>
  <c r="BV83" i="1" s="1"/>
  <c r="BP84" i="1"/>
  <c r="BV84" i="1" s="1"/>
  <c r="BP85" i="1"/>
  <c r="BV85" i="1" s="1"/>
  <c r="BP86" i="1"/>
  <c r="BV86" i="1" s="1"/>
  <c r="BP87" i="1"/>
  <c r="BV87" i="1" s="1"/>
  <c r="BP88" i="1"/>
  <c r="BV88" i="1" s="1"/>
  <c r="BP89" i="1"/>
  <c r="BV89" i="1" s="1"/>
  <c r="BP90" i="1"/>
  <c r="BV90" i="1" s="1"/>
  <c r="BP91" i="1"/>
  <c r="BV91" i="1" s="1"/>
  <c r="BP92" i="1"/>
  <c r="BV92" i="1" s="1"/>
  <c r="BP93" i="1"/>
  <c r="BV93" i="1" s="1"/>
  <c r="BP94" i="1"/>
  <c r="BV94" i="1" s="1"/>
  <c r="BP95" i="1"/>
  <c r="BV95" i="1" s="1"/>
  <c r="BP96" i="1"/>
  <c r="BV96" i="1" s="1"/>
  <c r="BP97" i="1"/>
  <c r="BV97" i="1" s="1"/>
  <c r="BP98" i="1"/>
  <c r="BV98" i="1" s="1"/>
  <c r="BP99" i="1"/>
  <c r="BV99" i="1" s="1"/>
  <c r="BP100" i="1"/>
  <c r="BV100" i="1" s="1"/>
  <c r="BP101" i="1"/>
  <c r="BV101" i="1" s="1"/>
  <c r="BP102" i="1"/>
  <c r="BV102" i="1" s="1"/>
  <c r="BP103" i="1"/>
  <c r="BV103" i="1" s="1"/>
  <c r="BP104" i="1"/>
  <c r="BV104" i="1" s="1"/>
  <c r="BP105" i="1"/>
  <c r="BV105" i="1" s="1"/>
  <c r="BP106" i="1"/>
  <c r="BV106" i="1" s="1"/>
  <c r="BP107" i="1"/>
  <c r="BV107" i="1" s="1"/>
  <c r="BP108" i="1"/>
  <c r="BV108" i="1" s="1"/>
  <c r="BP109" i="1"/>
  <c r="BV109" i="1" s="1"/>
  <c r="BP110" i="1"/>
  <c r="BV110" i="1" s="1"/>
  <c r="BP111" i="1"/>
  <c r="BV111" i="1" s="1"/>
  <c r="BP112" i="1"/>
  <c r="BV112" i="1" s="1"/>
  <c r="BP113" i="1"/>
  <c r="BV113" i="1" s="1"/>
  <c r="BP114" i="1"/>
  <c r="BV114" i="1" s="1"/>
  <c r="BP115" i="1"/>
  <c r="BV115" i="1" s="1"/>
  <c r="BP116" i="1"/>
  <c r="BV116" i="1" s="1"/>
  <c r="BP117" i="1"/>
  <c r="BV117" i="1" s="1"/>
  <c r="BP118" i="1"/>
  <c r="BV118" i="1" s="1"/>
  <c r="BP119" i="1"/>
  <c r="BV119" i="1" s="1"/>
  <c r="BP120" i="1"/>
  <c r="BV120" i="1" s="1"/>
  <c r="BP121" i="1"/>
  <c r="BV121" i="1" s="1"/>
  <c r="BP122" i="1"/>
  <c r="BV122" i="1" s="1"/>
  <c r="BP123" i="1"/>
  <c r="BV123" i="1" s="1"/>
  <c r="BP124" i="1"/>
  <c r="BV124" i="1" s="1"/>
  <c r="BP125" i="1"/>
  <c r="BV125" i="1" s="1"/>
  <c r="BP126" i="1"/>
  <c r="BV126" i="1" s="1"/>
  <c r="BP127" i="1"/>
  <c r="BV127" i="1" s="1"/>
  <c r="BP128" i="1"/>
  <c r="BV128" i="1" s="1"/>
  <c r="BP129" i="1"/>
  <c r="BV129" i="1" s="1"/>
  <c r="BP130" i="1"/>
  <c r="BV130" i="1" s="1"/>
  <c r="BP131" i="1"/>
  <c r="BV131" i="1" s="1"/>
  <c r="BP132" i="1"/>
  <c r="BV132" i="1" s="1"/>
  <c r="BP133" i="1"/>
  <c r="BV133" i="1" s="1"/>
  <c r="BP134" i="1"/>
  <c r="BV134" i="1" s="1"/>
  <c r="BP135" i="1"/>
  <c r="BV135" i="1" s="1"/>
  <c r="BP136" i="1"/>
  <c r="BV136" i="1" s="1"/>
  <c r="BP137" i="1"/>
  <c r="BV137" i="1" s="1"/>
  <c r="BP138" i="1"/>
  <c r="BV138" i="1" s="1"/>
  <c r="BP139" i="1"/>
  <c r="BV139" i="1" s="1"/>
  <c r="BP140" i="1"/>
  <c r="BV140" i="1" s="1"/>
  <c r="BP141" i="1"/>
  <c r="BV141" i="1" s="1"/>
  <c r="BP142" i="1"/>
  <c r="BV142" i="1" s="1"/>
  <c r="BP143" i="1"/>
  <c r="BV143" i="1" s="1"/>
  <c r="BP144" i="1"/>
  <c r="BV144" i="1" s="1"/>
  <c r="BP145" i="1"/>
  <c r="BV145" i="1" s="1"/>
  <c r="BP146" i="1"/>
  <c r="BV146" i="1" s="1"/>
  <c r="BP147" i="1"/>
  <c r="BV147" i="1" s="1"/>
  <c r="BP148" i="1"/>
  <c r="BV148" i="1" s="1"/>
  <c r="BP149" i="1"/>
  <c r="BV149" i="1" s="1"/>
  <c r="BP150" i="1"/>
  <c r="BV150" i="1" s="1"/>
  <c r="BP151" i="1"/>
  <c r="BV151" i="1" s="1"/>
  <c r="BP152" i="1"/>
  <c r="BV152" i="1" s="1"/>
  <c r="BP153" i="1"/>
  <c r="BV153" i="1" s="1"/>
  <c r="BP154" i="1"/>
  <c r="BV154" i="1" s="1"/>
  <c r="BP155" i="1"/>
  <c r="BV155" i="1" s="1"/>
  <c r="BP156" i="1"/>
  <c r="BV156" i="1" s="1"/>
  <c r="BP157" i="1"/>
  <c r="BV157" i="1" s="1"/>
  <c r="BP158" i="1"/>
  <c r="BV158" i="1" s="1"/>
  <c r="BP159" i="1"/>
  <c r="BV159" i="1" s="1"/>
  <c r="BP160" i="1"/>
  <c r="BV160" i="1" s="1"/>
  <c r="BP161" i="1"/>
  <c r="BV161" i="1" s="1"/>
  <c r="BP162" i="1"/>
  <c r="BV162" i="1" s="1"/>
  <c r="BP163" i="1"/>
  <c r="BV163" i="1" s="1"/>
  <c r="BP164" i="1"/>
  <c r="BV164" i="1" s="1"/>
  <c r="BP165" i="1"/>
  <c r="BV165" i="1" s="1"/>
  <c r="BP166" i="1"/>
  <c r="BV166" i="1" s="1"/>
  <c r="G57" i="1" l="1"/>
  <c r="BW57" i="1" s="1"/>
  <c r="G121" i="1"/>
  <c r="BW121" i="1" s="1"/>
  <c r="G159" i="1" l="1"/>
  <c r="BW159" i="1" s="1"/>
  <c r="G133" i="1"/>
  <c r="G126" i="1"/>
  <c r="G128" i="1"/>
  <c r="G125" i="1"/>
  <c r="BW125" i="1" s="1"/>
  <c r="G120" i="1"/>
  <c r="BW120" i="1" s="1"/>
  <c r="G81" i="1"/>
  <c r="BW81" i="1" s="1"/>
  <c r="G45" i="1"/>
  <c r="BW45" i="1" s="1"/>
  <c r="G27" i="1"/>
  <c r="BW27" i="1" s="1"/>
  <c r="G2" i="1"/>
  <c r="BW2" i="1" l="1"/>
  <c r="BW126" i="1"/>
  <c r="BW128" i="1"/>
  <c r="BW133" i="1"/>
  <c r="G6" i="1"/>
  <c r="G44" i="1"/>
  <c r="G42" i="1"/>
  <c r="G41" i="1"/>
  <c r="BW6" i="1" l="1"/>
  <c r="BW42" i="1"/>
  <c r="BW41" i="1"/>
  <c r="BW44" i="1"/>
  <c r="G124" i="1"/>
  <c r="G154" i="1"/>
  <c r="G109" i="1"/>
  <c r="G64" i="1"/>
  <c r="G63" i="1"/>
  <c r="G54" i="1"/>
  <c r="G3" i="1"/>
  <c r="G137" i="1"/>
  <c r="G136" i="1"/>
  <c r="G135" i="1"/>
  <c r="G132" i="1"/>
  <c r="G34" i="1"/>
  <c r="G33" i="1"/>
  <c r="G28" i="1"/>
  <c r="G32" i="1"/>
  <c r="G35" i="1"/>
  <c r="G31" i="1"/>
  <c r="G30" i="1"/>
  <c r="G29" i="1"/>
  <c r="G25" i="1"/>
  <c r="G24" i="1"/>
  <c r="G22" i="1"/>
  <c r="G21" i="1"/>
  <c r="G20" i="1"/>
  <c r="G19" i="1"/>
  <c r="G18" i="1"/>
  <c r="G17" i="1"/>
  <c r="G16" i="1"/>
  <c r="G15" i="1"/>
  <c r="G66" i="1"/>
  <c r="G65" i="1"/>
  <c r="G114" i="1"/>
  <c r="G116" i="1"/>
  <c r="BW116" i="1" s="1"/>
  <c r="G112" i="1"/>
  <c r="G160" i="1"/>
  <c r="BW160" i="1" s="1"/>
  <c r="G165" i="1"/>
  <c r="BW165" i="1" s="1"/>
  <c r="G99" i="1"/>
  <c r="BW99" i="1" s="1"/>
  <c r="G98" i="1"/>
  <c r="G97" i="1"/>
  <c r="BW97" i="1" s="1"/>
  <c r="G96" i="1"/>
  <c r="G95" i="1"/>
  <c r="BW95" i="1" s="1"/>
  <c r="G94" i="1"/>
  <c r="G93" i="1"/>
  <c r="BW93" i="1" s="1"/>
  <c r="G92" i="1"/>
  <c r="G90" i="1"/>
  <c r="BW90" i="1" s="1"/>
  <c r="G89" i="1"/>
  <c r="G88" i="1"/>
  <c r="G87" i="1"/>
  <c r="G86" i="1"/>
  <c r="BW86" i="1" s="1"/>
  <c r="G85" i="1"/>
  <c r="G84" i="1"/>
  <c r="G83" i="1"/>
  <c r="G82" i="1"/>
  <c r="G106" i="1"/>
  <c r="G105" i="1"/>
  <c r="G104" i="1"/>
  <c r="G103" i="1"/>
  <c r="BW103" i="1" s="1"/>
  <c r="G102" i="1"/>
  <c r="G101" i="1"/>
  <c r="G100" i="1"/>
  <c r="G91" i="1"/>
  <c r="G11" i="1"/>
  <c r="G166" i="1"/>
  <c r="G158" i="1"/>
  <c r="G62" i="1"/>
  <c r="BW62" i="1" s="1"/>
  <c r="G75" i="1"/>
  <c r="G61" i="1"/>
  <c r="G60" i="1"/>
  <c r="G79" i="1"/>
  <c r="G9" i="1"/>
  <c r="G123" i="1"/>
  <c r="G55" i="1"/>
  <c r="G52" i="1"/>
  <c r="G12" i="1"/>
  <c r="G67" i="1"/>
  <c r="G150" i="1"/>
  <c r="G156" i="1"/>
  <c r="G43" i="1"/>
  <c r="G40" i="1"/>
  <c r="G23" i="1"/>
  <c r="G49" i="1"/>
  <c r="G69" i="1"/>
  <c r="G8" i="1"/>
  <c r="G157" i="1"/>
  <c r="G26" i="1"/>
  <c r="G146" i="1"/>
  <c r="G5" i="1"/>
  <c r="G7" i="1"/>
  <c r="G59" i="1"/>
  <c r="G4" i="1"/>
  <c r="G108" i="1"/>
  <c r="G145" i="1"/>
  <c r="G147" i="1"/>
  <c r="G80" i="1"/>
  <c r="G14" i="1"/>
  <c r="G58" i="1"/>
  <c r="G72" i="1"/>
  <c r="G36" i="1"/>
  <c r="G161" i="1"/>
  <c r="G78" i="1"/>
  <c r="G48" i="1"/>
  <c r="G151" i="1"/>
  <c r="G152" i="1"/>
  <c r="G148" i="1"/>
  <c r="G153" i="1"/>
  <c r="BW101" i="1" l="1"/>
  <c r="BW82" i="1"/>
  <c r="BW23" i="1"/>
  <c r="BW156" i="1"/>
  <c r="BW67" i="1"/>
  <c r="BW34" i="1"/>
  <c r="BW136" i="1"/>
  <c r="BW54" i="1"/>
  <c r="BW63" i="1"/>
  <c r="BW15" i="1"/>
  <c r="BW29" i="1"/>
  <c r="BW28" i="1"/>
  <c r="BW35" i="1"/>
  <c r="BW132" i="1"/>
  <c r="BW137" i="1"/>
  <c r="BW64" i="1"/>
  <c r="BW124" i="1"/>
  <c r="BW19" i="1"/>
  <c r="BW20" i="1"/>
  <c r="BW24" i="1"/>
  <c r="BW31" i="1"/>
  <c r="BW135" i="1"/>
  <c r="BW109" i="1"/>
  <c r="BW148" i="1"/>
  <c r="BW48" i="1"/>
  <c r="BW14" i="1"/>
  <c r="BW145" i="1"/>
  <c r="BW59" i="1"/>
  <c r="BW146" i="1"/>
  <c r="BW8" i="1"/>
  <c r="BW87" i="1"/>
  <c r="BW91" i="1"/>
  <c r="BW21" i="1"/>
  <c r="BW25" i="1"/>
  <c r="BW30" i="1"/>
  <c r="BW3" i="1"/>
  <c r="BW78" i="1"/>
  <c r="BW36" i="1"/>
  <c r="BW32" i="1"/>
  <c r="BW33" i="1"/>
  <c r="BW154" i="1"/>
  <c r="BW94" i="1"/>
  <c r="BW80" i="1"/>
  <c r="BW108" i="1"/>
  <c r="BW7" i="1"/>
  <c r="BW26" i="1"/>
  <c r="BW69" i="1"/>
  <c r="BW40" i="1"/>
  <c r="BW150" i="1"/>
  <c r="BW12" i="1"/>
  <c r="BW105" i="1"/>
  <c r="BW88" i="1"/>
  <c r="BW16" i="1"/>
  <c r="BW18" i="1"/>
  <c r="BW153" i="1"/>
  <c r="BW151" i="1"/>
  <c r="BW161" i="1"/>
  <c r="BW58" i="1"/>
  <c r="BW100" i="1"/>
  <c r="BW106" i="1"/>
  <c r="BW84" i="1"/>
  <c r="BW65" i="1"/>
  <c r="BW17" i="1"/>
  <c r="BW22" i="1"/>
  <c r="BW72" i="1"/>
  <c r="BW9" i="1"/>
  <c r="BW75" i="1"/>
  <c r="BW166" i="1"/>
  <c r="BW55" i="1"/>
  <c r="BW79" i="1"/>
  <c r="BW61" i="1"/>
  <c r="BW152" i="1"/>
  <c r="BW147" i="1"/>
  <c r="BW4" i="1"/>
  <c r="BW5" i="1"/>
  <c r="BW157" i="1"/>
  <c r="BW49" i="1"/>
  <c r="BW43" i="1"/>
  <c r="BW52" i="1"/>
  <c r="BW112" i="1"/>
  <c r="BW114" i="1"/>
  <c r="BW66" i="1"/>
  <c r="BW123" i="1"/>
  <c r="BW60" i="1"/>
  <c r="BW158" i="1"/>
  <c r="BW102" i="1"/>
  <c r="BW104" i="1"/>
  <c r="BW83" i="1"/>
  <c r="BW85" i="1"/>
  <c r="BW89" i="1"/>
  <c r="BW92" i="1"/>
  <c r="BW96" i="1"/>
  <c r="BW98" i="1"/>
  <c r="BW11" i="1"/>
  <c r="G51" i="1" l="1"/>
  <c r="BW51" i="1" s="1"/>
  <c r="G162" i="1"/>
  <c r="G149" i="1"/>
  <c r="G10" i="1"/>
  <c r="G127" i="1"/>
  <c r="G111" i="1"/>
  <c r="G13" i="1"/>
  <c r="G47" i="1"/>
  <c r="G129" i="1"/>
  <c r="G74" i="1"/>
  <c r="G164" i="1"/>
  <c r="G38" i="1"/>
  <c r="G70" i="1"/>
  <c r="G39" i="1"/>
  <c r="G107" i="1"/>
  <c r="G50" i="1"/>
  <c r="G56" i="1"/>
  <c r="G155" i="1"/>
  <c r="G115" i="1"/>
  <c r="G117" i="1"/>
  <c r="G46" i="1"/>
  <c r="G71" i="1"/>
  <c r="G53" i="1"/>
  <c r="G68" i="1"/>
  <c r="G163" i="1"/>
  <c r="G122" i="1"/>
  <c r="G110" i="1"/>
  <c r="G113" i="1"/>
  <c r="G73" i="1"/>
  <c r="BW73" i="1" s="1"/>
  <c r="G37" i="1"/>
  <c r="G77" i="1"/>
  <c r="G76" i="1"/>
  <c r="G142" i="1"/>
  <c r="G141" i="1"/>
  <c r="G143" i="1"/>
  <c r="G144" i="1"/>
  <c r="G131" i="1"/>
  <c r="G140" i="1"/>
  <c r="G139" i="1"/>
  <c r="G130" i="1"/>
  <c r="BW162" i="1" l="1"/>
  <c r="BW149" i="1"/>
  <c r="BW111" i="1"/>
  <c r="BW68" i="1"/>
  <c r="BW13" i="1"/>
  <c r="BW144" i="1"/>
  <c r="BW110" i="1"/>
  <c r="BW143" i="1"/>
  <c r="BW76" i="1"/>
  <c r="BW122" i="1"/>
  <c r="BW47" i="1"/>
  <c r="BW130" i="1"/>
  <c r="BW131" i="1"/>
  <c r="BW141" i="1"/>
  <c r="BW113" i="1"/>
  <c r="BW46" i="1"/>
  <c r="BW107" i="1"/>
  <c r="BW53" i="1"/>
  <c r="BW117" i="1"/>
  <c r="BW56" i="1"/>
  <c r="BW39" i="1"/>
  <c r="BW140" i="1"/>
  <c r="BW163" i="1"/>
  <c r="BW77" i="1"/>
  <c r="BW38" i="1"/>
  <c r="BW74" i="1"/>
  <c r="BW127" i="1"/>
  <c r="BW139" i="1"/>
  <c r="BW142" i="1"/>
  <c r="BW37" i="1"/>
  <c r="BW71" i="1"/>
  <c r="BW115" i="1"/>
  <c r="BW164" i="1"/>
  <c r="BW129" i="1"/>
  <c r="BW10" i="1"/>
  <c r="BW155" i="1"/>
  <c r="BW50" i="1"/>
  <c r="BW70" i="1"/>
  <c r="G138" i="1"/>
  <c r="G134" i="1"/>
  <c r="BW138" i="1" l="1"/>
  <c r="BW134" i="1"/>
  <c r="G118" i="1"/>
  <c r="G119" i="1"/>
  <c r="BW119" i="1" l="1"/>
  <c r="BW118" i="1"/>
  <c r="BW167" i="1" l="1"/>
</calcChain>
</file>

<file path=xl/sharedStrings.xml><?xml version="1.0" encoding="utf-8"?>
<sst xmlns="http://schemas.openxmlformats.org/spreadsheetml/2006/main" count="1052" uniqueCount="564">
  <si>
    <t>New Bedford</t>
  </si>
  <si>
    <t>Zeiterion Theater, 674-680 Purchase Street</t>
  </si>
  <si>
    <t>E, Arts</t>
  </si>
  <si>
    <t>51, 53, 54, 55, 56, 57, 58, 59, 60, 61, 62</t>
  </si>
  <si>
    <t>Rosemary Gill</t>
  </si>
  <si>
    <t>The Zeiterion Theatre, Inc.</t>
  </si>
  <si>
    <t>Strand Theater, 1157 Acushnet Avenue</t>
  </si>
  <si>
    <t>E</t>
  </si>
  <si>
    <t>49, 51, 52, 53, 54, 56, 58, 59, 60</t>
  </si>
  <si>
    <t>Darlene Spencer</t>
  </si>
  <si>
    <t>Cape Verdean Association of New Bedford, Inc.</t>
  </si>
  <si>
    <t>Springfield</t>
  </si>
  <si>
    <t>Merrick Park Apartments (aka Springfield Fire and Marine Insurance Company Building), 195 State Street</t>
  </si>
  <si>
    <t>R</t>
  </si>
  <si>
    <t>55, 56, 57, 58, 59, 60, 61, 62</t>
  </si>
  <si>
    <t>Gordon Pulsifer</t>
  </si>
  <si>
    <t>Merrick Park Apartments, LP (Merrick Park Apartments, LLC, Its General Partner)</t>
  </si>
  <si>
    <t>Residences at The Vault (aka Federal Land Bank of Springfield Building), 310 State Street</t>
  </si>
  <si>
    <t>Residences at The Vault, LP (Residences at The Vault, LLC, Its General Partner)</t>
  </si>
  <si>
    <t>Dr. William H.A. Young House/Hiram M. French Row Houses, 184 Maple Street</t>
  </si>
  <si>
    <t>43, 44, 45</t>
  </si>
  <si>
    <t>Paul Bongiorni and Nicholas 
Turnberg</t>
  </si>
  <si>
    <t>Maple Street Rowhouses LLC</t>
  </si>
  <si>
    <t>William G. Newell House/Hiram M. French Row Houses, 182 Maple Street</t>
  </si>
  <si>
    <t>William N. Newton House/Hiram M. French Row Houses, 180 Maple Street</t>
  </si>
  <si>
    <t>Eli A. Hubbard House/Hiram M. French Row Houses, 178 Maple Street</t>
  </si>
  <si>
    <t>Taunton</t>
  </si>
  <si>
    <t>Union Block - 27-31 Main Street</t>
  </si>
  <si>
    <t>C, R</t>
  </si>
  <si>
    <t>31, 35, 36, 37, 38, 39, 41, 42, 43, 44, 45, 47, 48, 49, 50, 51, 52, 53, 55, 56, 59, 60, 61, 62</t>
  </si>
  <si>
    <t>Philip Giffee</t>
  </si>
  <si>
    <t>Union Block Rental Limited Partnership</t>
  </si>
  <si>
    <t>Union Block - 21-25 Main Street</t>
  </si>
  <si>
    <t>31, 35, 36, 37, 38, 39, 40, 41, 42, 43, 44, 45, 47, 48, 49, 50, 52, 53, 55, 56, 59, 60, 61, 62</t>
  </si>
  <si>
    <t>Union Block - 13-19 Main Street</t>
  </si>
  <si>
    <t>31, 35, 36, 37, 38, 39, 40, 41, 42, 43, 44, 45, 47, 48, 49, 50, 55, 56, 59, 60, 61, 62</t>
  </si>
  <si>
    <t>Union Block - 1-7 Main Street</t>
  </si>
  <si>
    <t>Lowell</t>
  </si>
  <si>
    <t>Massachusetts Cotton Mills - Main Power House (Section 18), 169.1 Bridge Street</t>
  </si>
  <si>
    <t>57, 58, 59, 60, 61, 62</t>
  </si>
  <si>
    <t>Joseph Mullins</t>
  </si>
  <si>
    <t>Massachusetts Mills III Limited Partnership</t>
  </si>
  <si>
    <t>Massachusetts Mills: Mill No.3/Picker House &amp; Boiler House, 95 Bridge Street</t>
  </si>
  <si>
    <t>1, 2, 3, 5, 20, 21, 22, 23, 24, 25, 26, 27, 28, 29, 30, 31, 32, 33, 34, 35, 36, 37, 38, 39, 40, 41, 42, 43, 44, 45, 46, 47, 48, 49, 50, 51, 52, 53, 54, 55, 56, 57, 58, 59, 60, 61, 62</t>
  </si>
  <si>
    <t>Joseph R. Mullins</t>
  </si>
  <si>
    <t>Brockton</t>
  </si>
  <si>
    <t>Hotel Grayson, 32 Federick Douglass Avenue</t>
  </si>
  <si>
    <t>R, C</t>
  </si>
  <si>
    <t>50, 51, 52, 53, 54, 55, 56, 57, 58, 59, 60, 61, 62</t>
  </si>
  <si>
    <t>Tim Doherty</t>
  </si>
  <si>
    <t>Neighborhood Housing Services of the South Shore, Inc. d/b/a NeighborWorks Housing Solutions</t>
  </si>
  <si>
    <t>Leominster</t>
  </si>
  <si>
    <t>F.A. Whitney Carriage Company Complex, 120-128 Water Street</t>
  </si>
  <si>
    <t>46, 47, 48, 49, 50, 51, 52, 53, 54, 55, 56, 57, 58, 59, 60, 61, 62</t>
  </si>
  <si>
    <t>Michael Greenfield</t>
  </si>
  <si>
    <t>Whitney Carriage Associates LP</t>
  </si>
  <si>
    <t xml:space="preserve">Kilburn Mill No. 2, 89-93 West Rodney French Boulevard </t>
  </si>
  <si>
    <t>41, 42, 43, 44, 45, 46, 47, 48, 49, 50, 51, 52, 53, 54, 55, 56, 57, 58, 59, 60, 61, 62</t>
  </si>
  <si>
    <t>Andrew Bishins</t>
  </si>
  <si>
    <t>Erika Realty Trust</t>
  </si>
  <si>
    <t>Capital Theater, 1418-1440 Acushnet Avenue</t>
  </si>
  <si>
    <t>C, O</t>
  </si>
  <si>
    <t>47, 49, 50, 51, 52, 53, 54, 55, 56, 57, 58, 59, 60, 61, 62</t>
  </si>
  <si>
    <t>Corinn Williams</t>
  </si>
  <si>
    <t>Community Economic Development Center, New Bedford, MA</t>
  </si>
  <si>
    <t>Pittsfield</t>
  </si>
  <si>
    <t>Wright Building, 239-261 North Street</t>
  </si>
  <si>
    <t>45, 47, 48, 49, 50, 51, 52, 53, 54, 55, 56, 57, 58, 59, 60, 61, 62</t>
  </si>
  <si>
    <t>Louis C. Allegrone</t>
  </si>
  <si>
    <t>A.C. Enterprises, LLC (Allegrone Companies)</t>
  </si>
  <si>
    <t>Worcester</t>
  </si>
  <si>
    <t>Worcester Art Museum, 55 Salisbury Street</t>
  </si>
  <si>
    <t>Mark Spuria</t>
  </si>
  <si>
    <t>Worcester Art Museum</t>
  </si>
  <si>
    <t>44, 45, 46, 47, 48, 49, 50, 51, 52, 53, 54, 55, 56, 57, 58, 59, 60, 61, 62</t>
  </si>
  <si>
    <t>Holyoke</t>
  </si>
  <si>
    <t>Victory Theatre, 81-89 Suffolk Street</t>
  </si>
  <si>
    <t>17, 18, 19, 20, 21, 22, 23, 24, 25, 26, 27, 28, 29, 30, 31, 38, 39, 40, 62</t>
  </si>
  <si>
    <t>Donald T. Sanders</t>
  </si>
  <si>
    <t>Massachusetts International Festival of the Arts - MIFA</t>
  </si>
  <si>
    <t>Fall River</t>
  </si>
  <si>
    <t>Union Belt Co. Factory, 66 Troy Street</t>
  </si>
  <si>
    <t>R, O</t>
  </si>
  <si>
    <t>52, 53, 56, 59, 60, 61, 62</t>
  </si>
  <si>
    <t>Anthony F. Cordeiro</t>
  </si>
  <si>
    <t>66 Troy St, LLC</t>
  </si>
  <si>
    <t>Lawrence</t>
  </si>
  <si>
    <t>Tops Mill, 602 &amp; 610 Broadway</t>
  </si>
  <si>
    <t>Andrew Waxman</t>
  </si>
  <si>
    <t>The Community Builders, Inc.</t>
  </si>
  <si>
    <t>Dudley</t>
  </si>
  <si>
    <t>Stevens Linen Mill, 8 Mill Street</t>
  </si>
  <si>
    <t>14, 16, 21, 22, 23, 24, 25, 26, 28, 29, 30, 31, 32, 33, 34, 35, 37, 39, 48, 50, 51, 52, 53, 54, 55, 56, 57, 58, 59, 60, 61, 62</t>
  </si>
  <si>
    <t>John Gumpert</t>
  </si>
  <si>
    <t>Stevens Mill Owner LLC</t>
  </si>
  <si>
    <t>St. Mary's Home for Aged and Orphan Children, 593 Kempton Street</t>
  </si>
  <si>
    <t>60, 61, 62</t>
  </si>
  <si>
    <t>Daniel Cruz, Jr.</t>
  </si>
  <si>
    <t>Cruz Development Corporation</t>
  </si>
  <si>
    <t>St. Joseph &amp; St. Therese's School, 35 Kearsarge Street</t>
  </si>
  <si>
    <t>Paul Revere Life Insurance Company Building, 18 Chestnut Street</t>
  </si>
  <si>
    <t>O</t>
  </si>
  <si>
    <t>34, 35, 36, 37, 38, 39, 40, 41, 42, 43, 47, 48, 49, 50, 51, 61, 62</t>
  </si>
  <si>
    <t>Kathryn Krock Parvin</t>
  </si>
  <si>
    <t>Chestnut Street Properties LLC</t>
  </si>
  <si>
    <t>Gloucester</t>
  </si>
  <si>
    <t>Pattillo Building, 67 Middle Street</t>
  </si>
  <si>
    <t>49, 50, 51, 52, 53, 54, 55, 56, 57, 58, 59, 60, 61, 62</t>
  </si>
  <si>
    <t>Chris Lovasco</t>
  </si>
  <si>
    <t>YNS Affordable Housing, Inc.</t>
  </si>
  <si>
    <t>Notre Dame Rectory, 529 Eastern Avenue</t>
  </si>
  <si>
    <t>51, 52, 53, 54, 55, 56, 57, 58, 59, 62</t>
  </si>
  <si>
    <t>Sylvan Quallo</t>
  </si>
  <si>
    <t>River Falls 529 LLC</t>
  </si>
  <si>
    <t>Medfield</t>
  </si>
  <si>
    <t>Medfield State Hospital, 45 Hospital Road (Chapel and Infirmary)</t>
  </si>
  <si>
    <t>Arts Center</t>
  </si>
  <si>
    <t>Jean Mineo</t>
  </si>
  <si>
    <t>Cultural Alliance of Medfield</t>
  </si>
  <si>
    <t>Cambridge</t>
  </si>
  <si>
    <t>Longfellow Court, 1200 Massachusetts Avenue</t>
  </si>
  <si>
    <t>Jameson Brown</t>
  </si>
  <si>
    <t>Arrow Associates LLC</t>
  </si>
  <si>
    <t>Kunhardt Mills Building 11: Dye Works Building, 50 Island Street</t>
  </si>
  <si>
    <t>C</t>
  </si>
  <si>
    <t>38, 39, 40, 41, 42, 43, 44, 45, 46, 47, 48, 49, 50, 51, 52, 53, 54, 55, 56, 57, 58, 59, 60, 61, 62</t>
  </si>
  <si>
    <t>Jessica Andors</t>
  </si>
  <si>
    <t>Lawrence Community Works Inc.</t>
  </si>
  <si>
    <t>54, 55, 56, 57, 58, 59, 60, 61, 62</t>
  </si>
  <si>
    <t>David Traggorth</t>
  </si>
  <si>
    <t>142 Main Historic LLC</t>
  </si>
  <si>
    <t>Worcester Boys Club, 2 Ionic Avenue</t>
  </si>
  <si>
    <t>E, C</t>
  </si>
  <si>
    <t>39, 40, 41, 42, 43, 44, 45, 46, 47, 48, 49, 50, 51, 52, 53, 54, 55, 56, 57, 59, 60, 61, 62</t>
  </si>
  <si>
    <t>Laura Marotta</t>
  </si>
  <si>
    <t>Creative Hub Worcester</t>
  </si>
  <si>
    <t>Lynn</t>
  </si>
  <si>
    <t>Hildreth Building, 33-45 Merrimack Street</t>
  </si>
  <si>
    <t>58, 59, 60, 61, 62</t>
  </si>
  <si>
    <t>David Steinbergh</t>
  </si>
  <si>
    <t>RCG 45 Merrimack Street OZ Business LLC</t>
  </si>
  <si>
    <t>Southbridge</t>
  </si>
  <si>
    <t>Hamilton Mills Buildings 6, 7, 9,10 and 14, 62-64 Mill Street</t>
  </si>
  <si>
    <t>I, O</t>
  </si>
  <si>
    <t>39, 40, 41, 42, 43, 44, 45, 46, 47, 48, 49, 50, 51, 52, 53, 54, 55, 56, 57, 58, 59, 61, 62</t>
  </si>
  <si>
    <t>Alessandra Simonelli-Jacques</t>
  </si>
  <si>
    <t>Mill Street Realty, Inc.</t>
  </si>
  <si>
    <t>Easthampton</t>
  </si>
  <si>
    <t>Easthampton Old Town Hall, 43 Main Street</t>
  </si>
  <si>
    <t>Arts, Community</t>
  </si>
  <si>
    <t>46, 47, 49, 50, 51, 52, 53, 54, 56, 57, 58, 60, 61, 62</t>
  </si>
  <si>
    <t>Burns Maxey</t>
  </si>
  <si>
    <t>CitySpace, Inc</t>
  </si>
  <si>
    <t>Boston / East Boston</t>
  </si>
  <si>
    <t>East Boston Steam Sewerage Pumping Station, 605 Chelsea Street/20 Addison Street</t>
  </si>
  <si>
    <t>Jacob Citrin</t>
  </si>
  <si>
    <t>605 Chelsea LLC</t>
  </si>
  <si>
    <t>George H. Dunbar School, 338 Dartmouth Street</t>
  </si>
  <si>
    <t>American Optical Company Complex: Building 13, 14 &amp; 17, 25-35 Case Street</t>
  </si>
  <si>
    <t>Charles F. Norton</t>
  </si>
  <si>
    <t>Southbridge Associates II LLC/Southbridge Associates III LLC</t>
  </si>
  <si>
    <t>Boston / Dorchester</t>
  </si>
  <si>
    <t>Upham's Corner Market Buildings B &amp; C, 612-618 Columbia Road</t>
  </si>
  <si>
    <t xml:space="preserve">Michael J. Mattos </t>
  </si>
  <si>
    <t>AHSC Columbia Uphams LLC</t>
  </si>
  <si>
    <t>J.A. Colvin Lofts, 98 Beacon Street</t>
  </si>
  <si>
    <t>Taylor Bearden</t>
  </si>
  <si>
    <t>98 Beacon Street LLC</t>
  </si>
  <si>
    <t>Washburn &amp; Moen North Works Cotton Mill, 90 Grove Street</t>
  </si>
  <si>
    <t>Hamid Mohaghegh</t>
  </si>
  <si>
    <t>Grove Street Family Properties LLC</t>
  </si>
  <si>
    <t>Sanford Spinning Company, 206 Globe Mills Avenue</t>
  </si>
  <si>
    <t>56, 57, 58, 59, 60, 61, 62</t>
  </si>
  <si>
    <t>Roberto Pereyra</t>
  </si>
  <si>
    <t>Sanford Spinning Mills LLC</t>
  </si>
  <si>
    <t>P. E. Somers Manufacturing Company, 35 Lagrange Street</t>
  </si>
  <si>
    <t>51, 52, 53, 54, 55, 56, 57, 58, 59, 60, 61, 62</t>
  </si>
  <si>
    <t>Jon Rudzinski</t>
  </si>
  <si>
    <t>Worcester Lagrange MM LLC</t>
  </si>
  <si>
    <t>Harwood &amp; Quincy Machine Company, 50 Lagrange Street</t>
  </si>
  <si>
    <t>Jon Rudzinkski</t>
  </si>
  <si>
    <t>L. Robbins Machine Shop, 42 Lagrange Street</t>
  </si>
  <si>
    <t>L. D. Thayer Manufacturing Company, 47 Lagrange Street</t>
  </si>
  <si>
    <t>59, 60, 61, 62</t>
  </si>
  <si>
    <t>Durfee Block, 80-84 North Main Street</t>
  </si>
  <si>
    <t>Monte Ferris</t>
  </si>
  <si>
    <t>Durfee Trust Limited Partnership</t>
  </si>
  <si>
    <t>Wyman's Exchange, 9 Central Street</t>
  </si>
  <si>
    <t>61, 62</t>
  </si>
  <si>
    <t>Ke Ning</t>
  </si>
  <si>
    <t>Footprint Developments LLC</t>
  </si>
  <si>
    <t>Waldo Street Police Station, District Court and Fire House, 1 Exchange Place</t>
  </si>
  <si>
    <t>48, 49, 50, 51, 52, 53, 54, 55, 56, 57, 58, 59, 60, 61, 62</t>
  </si>
  <si>
    <t>Hugh McLaughlin</t>
  </si>
  <si>
    <t>Exchange Waldo, LLC</t>
  </si>
  <si>
    <t>Elmcourt Hotel, 33 West Elm Street</t>
  </si>
  <si>
    <t>55, 61, 62</t>
  </si>
  <si>
    <t>Steven Young</t>
  </si>
  <si>
    <t>Bryant Hotel, LLC</t>
  </si>
  <si>
    <t>Lee</t>
  </si>
  <si>
    <t>Eagle Mill, 73 West Center Street</t>
  </si>
  <si>
    <t>44, 45, 46, 47, 48, 49, 50, 51, 52, 53, 54, 56, 57, 58, 59, 60, 61, 62</t>
  </si>
  <si>
    <t>Michael Francis
Jon Rudzinski</t>
  </si>
  <si>
    <t>Eagle Mill Machine Shop LLC
BHDC-RLD Lee LLC</t>
  </si>
  <si>
    <t>Greenfield</t>
  </si>
  <si>
    <t>15, 16, 17, 18, 24, 25, 26, 27, 62</t>
  </si>
  <si>
    <t>Rachana Crowley</t>
  </si>
  <si>
    <t>TCB Putnam LLC</t>
  </si>
  <si>
    <t>Engel-Cone Shoe Company, 183 Orleans Street</t>
  </si>
  <si>
    <t>39, 41, 42, 43, 44, 45, 46, 47, 48, 49, 50, 51, 52, 53, 54, 55, 56, 57, 58, 59, 60, 61, 62</t>
  </si>
  <si>
    <t>Pravin Patel</t>
  </si>
  <si>
    <t>Hudson 62 Realty LLC</t>
  </si>
  <si>
    <t>45, 46, 47, 48, 49, 50, 51, 52, 53, 54, 55, 56, 57, 58, 59, 60, 61, 62</t>
  </si>
  <si>
    <t>Charles Gaeta</t>
  </si>
  <si>
    <t>Neighborhood Development Associates</t>
  </si>
  <si>
    <t>Clark Block, 
401-409 Main Street</t>
  </si>
  <si>
    <t>Obiora Menkiti</t>
  </si>
  <si>
    <t>403 Main Street Partners LLC</t>
  </si>
  <si>
    <t>Templeton</t>
  </si>
  <si>
    <t>Baldwinville Elementary School, 16 School Street</t>
  </si>
  <si>
    <t>Jason Korb</t>
  </si>
  <si>
    <t>CC MPZ School Street LLC</t>
  </si>
  <si>
    <t>Nantucket</t>
  </si>
  <si>
    <t>Lena Grouard House,
89 Easton Street</t>
  </si>
  <si>
    <t>William M. Murphy</t>
  </si>
  <si>
    <t>89 Easton Street Nominee Trust 
c/o "Una Murphy 2012 Trust"</t>
  </si>
  <si>
    <t>Attleboro</t>
  </si>
  <si>
    <t>Hebron Manufacturing Company, 0 Read Street</t>
  </si>
  <si>
    <t>50, 51, 52, 53, 54, 55, 56, 57, 58, 60, 61, 62</t>
  </si>
  <si>
    <t>Rodger Brown</t>
  </si>
  <si>
    <t>Preservation of Affordable Housing Inc.</t>
  </si>
  <si>
    <t>American House/Wilson's Block (Condo 2), 242 Main Street</t>
  </si>
  <si>
    <t>John Williams</t>
  </si>
  <si>
    <t>Franklin Community Co-op</t>
  </si>
  <si>
    <t>Boston / Back Bay</t>
  </si>
  <si>
    <t>Wesleyan Building, 
580 Boylston Street</t>
  </si>
  <si>
    <t>Marcel Safar</t>
  </si>
  <si>
    <t>581 Boylston Street JV LLC</t>
  </si>
  <si>
    <t>Makepeace Company Mill, 46 Pine Street</t>
  </si>
  <si>
    <t>Westfield</t>
  </si>
  <si>
    <t>Old Westfield Town Hall,
20 Broad Street</t>
  </si>
  <si>
    <t>Ann Lentini</t>
  </si>
  <si>
    <t>Domus, Inc.</t>
  </si>
  <si>
    <t>Boston / Roxbury</t>
  </si>
  <si>
    <t>Walnut Park Apartment Tower, 1990 Columbus Street</t>
  </si>
  <si>
    <t>Priscilla MacKenzie Bok</t>
  </si>
  <si>
    <t>Boston Housing Capital Investment Corporation, c/o Boston Housing Authority</t>
  </si>
  <si>
    <t>Sargent Card Clothing Company, 300 Southbridge Street</t>
  </si>
  <si>
    <t>Boston / Charlestown</t>
  </si>
  <si>
    <t>Building 104 - Pattern Shop, 104 First Avenue</t>
  </si>
  <si>
    <t>Wright's Block, 106-120 High Street</t>
  </si>
  <si>
    <t>William Womeldorf</t>
  </si>
  <si>
    <t>Wrights Block LLC</t>
  </si>
  <si>
    <t>Globe Yarn Mills - Mill #1, 460 Globe Street</t>
  </si>
  <si>
    <t>Edd Hamzanlui</t>
  </si>
  <si>
    <t>MassCan Capital LLC</t>
  </si>
  <si>
    <t>Brunswick Bowling Alleys Building, 2164 Washington Street</t>
  </si>
  <si>
    <t>A</t>
  </si>
  <si>
    <t>Meghan Jasani</t>
  </si>
  <si>
    <t>Community Music Center of Boston, Inc.</t>
  </si>
  <si>
    <t>Sacred Heart Rectory, School, and Convent, 49 Sixth Street and 159 Thorndike Street</t>
  </si>
  <si>
    <t>Aaron Gornstein</t>
  </si>
  <si>
    <t xml:space="preserve">Preservation of Affordable Housing </t>
  </si>
  <si>
    <t>Chicopee</t>
  </si>
  <si>
    <t>The Belcher School, 10 Southwick Street</t>
  </si>
  <si>
    <t>Stephen Huntley</t>
  </si>
  <si>
    <t>Valley Opportunity Council, Inc.</t>
  </si>
  <si>
    <t>Ransom F. Taylor Block, 526 Main Street</t>
  </si>
  <si>
    <t>43, 45, 46, 47, 48, 49, 50, 51, 52, 53, 54, 55, 56, 57, 58, 59, 60, 61, 62</t>
  </si>
  <si>
    <t>Bo Menkiti</t>
  </si>
  <si>
    <t>526 Main Street Partners LLC</t>
  </si>
  <si>
    <t>Kane Building, 204 Main Street</t>
  </si>
  <si>
    <t>47, 48, 49, 50, 51, 52, 53, 54, 55, 56, 57, 58, 59, 60, 61, 62</t>
  </si>
  <si>
    <t>204 Main Street Partners LLC</t>
  </si>
  <si>
    <t>52, 53, 54, 55, 56, 57, 58, 59, 60, 61, 62</t>
  </si>
  <si>
    <t>Russell-Osborne Building, 245 High Street</t>
  </si>
  <si>
    <t>Dr. Alejandro Esparza Perez</t>
  </si>
  <si>
    <t>Holyoke Health Center</t>
  </si>
  <si>
    <t>Boston / Downtown</t>
  </si>
  <si>
    <t>The Parker House,
60 School Street</t>
  </si>
  <si>
    <t>H</t>
  </si>
  <si>
    <t>Clint Gulick</t>
  </si>
  <si>
    <t>Omni Boston Corporation d/b/a Omni Parker House</t>
  </si>
  <si>
    <t>St. Catherine's Convent / Dominican Academy, 
37 Park Street</t>
  </si>
  <si>
    <t>James M. Karam</t>
  </si>
  <si>
    <t>37 Park Street Partners, 
c/o Karam Management</t>
  </si>
  <si>
    <t>Fitchburg</t>
  </si>
  <si>
    <t>Heywood Manufacturing Co., 87-91 River Street</t>
  </si>
  <si>
    <t>Norm Gariepy</t>
  </si>
  <si>
    <t>IVJ Group, LLC</t>
  </si>
  <si>
    <t>Rockland</t>
  </si>
  <si>
    <t>Holy Family School, 6 Delprete Ave</t>
  </si>
  <si>
    <t>Eric Kuczarski</t>
  </si>
  <si>
    <t>Connolly and Partners, LLC</t>
  </si>
  <si>
    <t>John W. Field House, 10 Melville Ave</t>
  </si>
  <si>
    <t>Oyi Onuma</t>
  </si>
  <si>
    <t>10 Melville, LLC</t>
  </si>
  <si>
    <t>Hotel Osmund &amp; Annex, 87-93 &amp; 103 Liberty Street</t>
  </si>
  <si>
    <t>Mark Evans</t>
  </si>
  <si>
    <t>Lynn Shelter Association, Inc.</t>
  </si>
  <si>
    <t>Haverhill</t>
  </si>
  <si>
    <t>Adams Building, 38 Washington Street</t>
  </si>
  <si>
    <t>O, R</t>
  </si>
  <si>
    <t>Rob Landry</t>
  </si>
  <si>
    <t>38-42 Washington St., LLC</t>
  </si>
  <si>
    <t>Franklin Block, 200 Merrimack Street</t>
  </si>
  <si>
    <t>Jonathan Cody</t>
  </si>
  <si>
    <t>200 Merrimack LLC</t>
  </si>
  <si>
    <t>Adam Burns</t>
  </si>
  <si>
    <t>Jacob Rogers House, 285 Andover Street</t>
  </si>
  <si>
    <t>285 Andover Street LLC</t>
  </si>
  <si>
    <t>Webster Building, 29 Washington Street</t>
  </si>
  <si>
    <t>29 Washington Street LLC</t>
  </si>
  <si>
    <t>Second State Mutual Life Company Building, 340 Main Street</t>
  </si>
  <si>
    <t>Aaron Papowitz</t>
  </si>
  <si>
    <t>5 Slater, LLC</t>
  </si>
  <si>
    <t>Worcester Five Cents Savings Bank, 316 Main Street</t>
  </si>
  <si>
    <t>Thomas J. Cunningham</t>
  </si>
  <si>
    <t>316 Main Street Worcester LLC</t>
  </si>
  <si>
    <t>American Express Company Stable Building, 110-118 Canal Street</t>
  </si>
  <si>
    <t>O, C</t>
  </si>
  <si>
    <t>John O'Leary</t>
  </si>
  <si>
    <t>Rhino Capital Investments LLC</t>
  </si>
  <si>
    <t>Rebecca Hemenway</t>
  </si>
  <si>
    <t>Trinity Acquisitions LLC</t>
  </si>
  <si>
    <t>Medfield State Hospital Residential Redevelopment - Building 2 - West Hall, 45 Hospital Road</t>
  </si>
  <si>
    <t>Medfield State Hospital Residential Redevelopment - Building 3 - F Ward, 45 Hospital Road</t>
  </si>
  <si>
    <t>Medfield State Hospital Residential Redevelopment - Building 4 - D Ward, 45 Hospital Road</t>
  </si>
  <si>
    <t>Medfield State Hospital Residential Redevelopment - Building 5 - E and L Ward, 45 Hospital Road</t>
  </si>
  <si>
    <t>Medfield State Hospital Residential Redevelopment - Building 6 - F Ward, 45 Hospital Road</t>
  </si>
  <si>
    <t>Medfield State Hospital Residential Redevelopment - Building 7 - S Ward, 45 Hospital Road</t>
  </si>
  <si>
    <t>Medfield State Hospital Residential Redevelopment - Building 8 - E and L Ward, 45 Hospital Road</t>
  </si>
  <si>
    <t>Medfield State Hospital Residential Redevelopment - Building 9 - D Ward, 45 Hospital Road</t>
  </si>
  <si>
    <t>Medfield State Hospital Residential Redevelopment - Building 11 - C Ward, 45 Hospital Road</t>
  </si>
  <si>
    <t>Medfield State Hospital Residential Redevelopment - Building 12 - B Ward, 45 Hospital Road</t>
  </si>
  <si>
    <t>Medfield State Hospital Residential Redevelopment - Building 13 - E and L Ward, 45 Hospital Road</t>
  </si>
  <si>
    <t>Medfield State Hospital Residential Redevelopment - Building 14 - B Ward, 45 Hospital Road</t>
  </si>
  <si>
    <t>Medfield State Hospital Residential Redevelopment - Building 15 - C Ward, 45 Hospital Road</t>
  </si>
  <si>
    <t>Medfield State Hospital Residential Redevelopment - Building 16 - D Ward, 45 Hospital Road</t>
  </si>
  <si>
    <t>Medfield State Hospital Residential Redevelopment - Building 17 - E and L Ward, 45 Hospital Road</t>
  </si>
  <si>
    <t>Medfield State Hospital Residential Redevelopment - Building 18 - F Ward, 45 Hospital Road</t>
  </si>
  <si>
    <t>Medfield State Hospital Residential Redevelopment - Building 19 - E and L Ward, 45 Hospital Road</t>
  </si>
  <si>
    <t>Medfield State Hospital Residential Redevelopment - Building 20 - D Ward, 45 Hospital Road</t>
  </si>
  <si>
    <t>Medfield State Hospital Residential Redevelopment - Building 21 - C Ward, 45 Hospital Road</t>
  </si>
  <si>
    <t>Medfield State Hospital Residential Redevelopment - Building 22 - B Ward, 45 Hospital Road</t>
  </si>
  <si>
    <t>Medfield State Hospital Residential Redevelopment - Building 22A - Administration Building, 45 Hospital Road</t>
  </si>
  <si>
    <t>Medfield State Hospital Residential Redevelopment - Building 23 - B Ward, 45 Hospital Road</t>
  </si>
  <si>
    <t>Medfield State Hospital Residential Redevelopment - Building 26 - Clubhouse, 45 Hospital Road</t>
  </si>
  <si>
    <t>Medfield State Hospital Residential Redevelopment - Building 27A - Kitchen/Dining, 45 Hospital Road</t>
  </si>
  <si>
    <t>Medfield State Hospital Residential Redevelopment - Building 29 - Nurses' Home, 45 Hospital Road</t>
  </si>
  <si>
    <t>Worcester Boys' Club, Lincoln Square, 16 Salisbury Street</t>
  </si>
  <si>
    <t>34, 35, 36, 37, 38, 39, 40, 41, 42, 43, 44, 46, 47, 48, 49, 50, 51, 53, 54, 55, 56, 57, 58, 59, 60, 61, 62</t>
  </si>
  <si>
    <t>Adam Stein</t>
  </si>
  <si>
    <t>Lincoln Square Four Limited Partnership</t>
  </si>
  <si>
    <t>Taylor &amp; Farley Organ Factory, 15-21 Hermon Street</t>
  </si>
  <si>
    <t>Brendan Gove</t>
  </si>
  <si>
    <t>Taylor Farley Factory, LLC</t>
  </si>
  <si>
    <t>Joseph Grinnell Mansion, 
379 County Street</t>
  </si>
  <si>
    <t>Michael Mattos</t>
  </si>
  <si>
    <t>Grinnell Mansion Associates LP</t>
  </si>
  <si>
    <t>St. Joseph School, 
57 Linden Street</t>
  </si>
  <si>
    <t>Acushnet Commons LP</t>
  </si>
  <si>
    <t>Robert C. Ingraham School, 80 Rivet Street</t>
  </si>
  <si>
    <t>Ingraham School LLC</t>
  </si>
  <si>
    <t>Farr Alpaca Mill (Bldg 3 and southeast end of Bldg 4), 130 Appleton Street</t>
  </si>
  <si>
    <t>Aaron Vega</t>
  </si>
  <si>
    <t>Appleton Redevelopment Phase 2 Limited Partnership</t>
  </si>
  <si>
    <t>Farr Alpaca Mill (Buildings 6, 5, and Northeast End of Building 4), 130 Appleton Street</t>
  </si>
  <si>
    <t>39, 40, 41, 42, 43, 44, 45, 46, 47, 48, 49, 50, 51, 53, 54, 55, 56, 57, 58, 59, 60, 61, 62</t>
  </si>
  <si>
    <t>Appleton Redevelopment Limited Partnership</t>
  </si>
  <si>
    <t>Boston / Fenway</t>
  </si>
  <si>
    <t>Avondale Apartments and Chambers, 777-779 Huntington Avenue</t>
  </si>
  <si>
    <t>46, 47, 48, 49, 50, 51, 52, 61, 62</t>
  </si>
  <si>
    <t>Karen T. Gately</t>
  </si>
  <si>
    <t>Roxbury Tenants of Harvard, Inc.</t>
  </si>
  <si>
    <t>44, 45, 46, 47, 62</t>
  </si>
  <si>
    <t>Roxbury Tenants of Harvard Inc</t>
  </si>
  <si>
    <t>Jane Breen Three-Decker, 20 Francis Street</t>
  </si>
  <si>
    <t>Louisa Lindauer Three-Decker, 16 Francis Street</t>
  </si>
  <si>
    <t>Margaret E. Schofield Two-Family House, 49 Fenwood Road</t>
  </si>
  <si>
    <t>44, 45, 46, 62</t>
  </si>
  <si>
    <t>Michael O'Neil Three Decker, 46 Francis Street</t>
  </si>
  <si>
    <t>P &amp; J Cannon Three-Decker, 22 Francis Street</t>
  </si>
  <si>
    <t>R &amp; M Hannan Three Decker, 44 Francis Street</t>
  </si>
  <si>
    <t>William S. Cole Three-Decker, 38 Francis Street</t>
  </si>
  <si>
    <t>Hotel Dartmouth, 39-57 Warren Street</t>
  </si>
  <si>
    <t>46, 47, 48, 49, 50, 51, 52, 53, 54, 55, 56, 57, 58, 59, 60, 62</t>
  </si>
  <si>
    <t>Evelyn Friedman</t>
  </si>
  <si>
    <t>Nuestra Communidad Development Corporation</t>
  </si>
  <si>
    <t>Sargent-Prince Block, 37-51 Roxbury Street</t>
  </si>
  <si>
    <t>Boston / South End</t>
  </si>
  <si>
    <t>Casas Borinquen, 2 Aquadilla Street</t>
  </si>
  <si>
    <t>Vanessa Calderón-Rosado</t>
  </si>
  <si>
    <t>Inquilinos Boricuas en Accion, Inc. (IBA)</t>
  </si>
  <si>
    <t>Casas Borinquen, 328-330 Shawmut Avenue</t>
  </si>
  <si>
    <t>Casas Borinquen, 334 Shawmut Avenue</t>
  </si>
  <si>
    <t>Hotel Sun, 403 Shawmut Avenue</t>
  </si>
  <si>
    <t>Casas Borinquen, 638 Tremont Avenue</t>
  </si>
  <si>
    <t>Casas Borinquen, 10 Upton Street</t>
  </si>
  <si>
    <t>Casas Borinquen, 75 West Brookline Street Street</t>
  </si>
  <si>
    <t>59, 60, 62</t>
  </si>
  <si>
    <t>Casas Borinquen, 79 West Brookline Street</t>
  </si>
  <si>
    <t>Hotel Rainville, 32 Byers Street</t>
  </si>
  <si>
    <t>Derek Morris</t>
  </si>
  <si>
    <t>Way Finders, Inc.</t>
  </si>
  <si>
    <t>New Court Terrace: Frederick B. Taylor Block, 76 Byers Street</t>
  </si>
  <si>
    <t>38, 39, 40, 61, 62</t>
  </si>
  <si>
    <t>New Court Terrace: William Birnie Block, 68-70 Byers Street</t>
  </si>
  <si>
    <t>New Court Terrace: William Lay Block, 84-88 Byers Street</t>
  </si>
  <si>
    <t>38, 39, 40, 41, 42, 61, 62</t>
  </si>
  <si>
    <t>Athol</t>
  </si>
  <si>
    <t>Riverbend Street School and Ellen Bigelow School, 184 Riverbend Street and 125 Allen Street</t>
  </si>
  <si>
    <t>50, 51, 54, 55, 56, 57, 58, 59, 60, 61, 62</t>
  </si>
  <si>
    <t>Marc Dohan</t>
  </si>
  <si>
    <t>NewVue Affordable Housing Corporation</t>
  </si>
  <si>
    <t>B.F. Brown Junior High School, 62 Academy Street</t>
  </si>
  <si>
    <t>NewVue Communities</t>
  </si>
  <si>
    <t>Holden</t>
  </si>
  <si>
    <t>Jefferson Manufacturing Company - Buildings 3, 6, 9, 1665 Main Street</t>
  </si>
  <si>
    <t>Timothy Adler</t>
  </si>
  <si>
    <t>North Village Lofts LLC</t>
  </si>
  <si>
    <t>Jefferson Manufacturing Company - Buildings 5 &amp; 8, 1665 Main Street</t>
  </si>
  <si>
    <t>Natick</t>
  </si>
  <si>
    <t>Eliot School, 5 Auburn Street</t>
  </si>
  <si>
    <t>Caitlin Madden</t>
  </si>
  <si>
    <t>Metro West Collaborative Development, Inc.</t>
  </si>
  <si>
    <t>Paul Morgan House, 21 Cedar Street</t>
  </si>
  <si>
    <t>Daniel Stroe</t>
  </si>
  <si>
    <t>Cedar Place Realty Trust</t>
  </si>
  <si>
    <t>Salem</t>
  </si>
  <si>
    <t>County Commissioners Buidling and Superior Court Building, 32-34 Federal Street</t>
  </si>
  <si>
    <t>56, 57, 61, 62</t>
  </si>
  <si>
    <t>Gilbert J. Winn</t>
  </si>
  <si>
    <t>Winn Development Company LP By: WDP Manager Copr., its Manager</t>
  </si>
  <si>
    <t>Chelsea</t>
  </si>
  <si>
    <t>Commandant's House - Veterans' Home in Chelsea, 
95 Crest Avenue</t>
  </si>
  <si>
    <t>Karmen Cheung</t>
  </si>
  <si>
    <t>CSH Phase I LLC</t>
  </si>
  <si>
    <t>Laundry Building - Veterans' Home in Chelsea,
95 Crest Avenue</t>
  </si>
  <si>
    <t>Clinton</t>
  </si>
  <si>
    <t>Bigelow Carpet Company Woolen Mills - Buildings 2, 3, 4, 5, 500 Main Street</t>
  </si>
  <si>
    <t>Jeffrey Cunningham</t>
  </si>
  <si>
    <t>CIG - 218 Shrewsbury LLC</t>
  </si>
  <si>
    <t>Boston / Allston-Brighton</t>
  </si>
  <si>
    <t>Warren Hall, 329-343 Washington Street</t>
  </si>
  <si>
    <t>John Woods</t>
  </si>
  <si>
    <t>Warren Hall Acquisition LLC c/o The Schochet Companies</t>
  </si>
  <si>
    <t>Pequoig Hotel, 402-428 Main Street</t>
  </si>
  <si>
    <t>Mark Carbone</t>
  </si>
  <si>
    <t>416 Main Street LLC C/o Ogden Pond Realty LLC</t>
  </si>
  <si>
    <t>Boston Wharf Co. Office Building, 263 Summer Street</t>
  </si>
  <si>
    <t>263 Summer Street Development</t>
  </si>
  <si>
    <t>Bigelow Carpet Mill, Building 5, 63 Union Street</t>
  </si>
  <si>
    <t>CIG - James' Corner, LLC</t>
  </si>
  <si>
    <t>Marlborough</t>
  </si>
  <si>
    <t>People's National Bank, 179 Main Street</t>
  </si>
  <si>
    <t>Tony Lawrence</t>
  </si>
  <si>
    <t>Picco Real Estate QOZB LLC</t>
  </si>
  <si>
    <t>Northbridge</t>
  </si>
  <si>
    <t>Aldrich High School, 14 Hill Street</t>
  </si>
  <si>
    <t>Heather Elster</t>
  </si>
  <si>
    <t>George Marston Whitin Memorial Community Association, dba Whitin Community Center</t>
  </si>
  <si>
    <t>Plummer Farm School of Reform for Boys, 37 Winter Island Road</t>
  </si>
  <si>
    <t>Nicole McLaughlin</t>
  </si>
  <si>
    <t>Plummer Youth Promise, Inc.</t>
  </si>
  <si>
    <t>American Optical Company Historic District: Building 5, 40 Optical Drive</t>
  </si>
  <si>
    <t>Southbridge Associates XI LLC &amp; Southbridge Associates XII LLC</t>
  </si>
  <si>
    <t>Americal Optical Company Historic District: Building 6, 50 Optical Drive</t>
  </si>
  <si>
    <t>Hotel Stonehaven, 70 Chestnut Street</t>
  </si>
  <si>
    <t>WinnDevelopment Company LP</t>
  </si>
  <si>
    <t>Slater Building, 390 Main Street</t>
  </si>
  <si>
    <t>White Terrace Apartments, 592-596 North Street</t>
  </si>
  <si>
    <t>35, 36, 37, 38, 39, 40, 41, 42, 43, 44, 45, 46, 47, 48, 49, 50, 51, 52, 53, 58, 59, 60, 61, 62</t>
  </si>
  <si>
    <t>Larry Regan</t>
  </si>
  <si>
    <t>White Terrace Building LLC</t>
  </si>
  <si>
    <t>Great Barrington</t>
  </si>
  <si>
    <t>Housatonic Grammar School, 207 Pleasant Street North</t>
  </si>
  <si>
    <t>David Carver</t>
  </si>
  <si>
    <t>WDM Properties, LLC</t>
  </si>
  <si>
    <t>HRC #</t>
  </si>
  <si>
    <t>City/Town</t>
  </si>
  <si>
    <t>Project</t>
  </si>
  <si>
    <t>Use**</t>
  </si>
  <si>
    <t>Prior Rounds Applied</t>
  </si>
  <si>
    <t>20% QRE</t>
  </si>
  <si>
    <t>Proponent Name</t>
  </si>
  <si>
    <t>Entity</t>
  </si>
  <si>
    <t>Round 1 Awards</t>
  </si>
  <si>
    <t>Round 2 Awards</t>
  </si>
  <si>
    <t>Round 3 Awards</t>
  </si>
  <si>
    <t>Round 4 Awards</t>
  </si>
  <si>
    <t>Round 5 Awards</t>
  </si>
  <si>
    <t>Round 6 Awards</t>
  </si>
  <si>
    <t>Round 7 Awards</t>
  </si>
  <si>
    <t>Round 8 Awards</t>
  </si>
  <si>
    <t>Round 9 Awards</t>
  </si>
  <si>
    <t>Round 10 Awards</t>
  </si>
  <si>
    <t>Round 11 Awards</t>
  </si>
  <si>
    <t>Round 12 Awards</t>
  </si>
  <si>
    <t>Round 13 Awards</t>
  </si>
  <si>
    <t>Round 14 Awards</t>
  </si>
  <si>
    <t>Round 15 Awards</t>
  </si>
  <si>
    <t>Round 16 Awards</t>
  </si>
  <si>
    <t>Round 17 Awards</t>
  </si>
  <si>
    <t>Round 18 Awards</t>
  </si>
  <si>
    <t>Round 19 Awards</t>
  </si>
  <si>
    <t>Round 20 Awards</t>
  </si>
  <si>
    <t>Round 21 Awards</t>
  </si>
  <si>
    <t>Round 22 Awards</t>
  </si>
  <si>
    <t>Round 23 Awards</t>
  </si>
  <si>
    <t>Round 24 Awards</t>
  </si>
  <si>
    <t>Round 25 Awards</t>
  </si>
  <si>
    <t>Round 26 Awards</t>
  </si>
  <si>
    <t>Round 27 Awards</t>
  </si>
  <si>
    <t>Round 28 Awards</t>
  </si>
  <si>
    <t>Round 29 Awards</t>
  </si>
  <si>
    <t>Round 30 Awards</t>
  </si>
  <si>
    <t>Round 31 Awards</t>
  </si>
  <si>
    <t>Round 32 Awards</t>
  </si>
  <si>
    <t>Round 33 Awards</t>
  </si>
  <si>
    <t>Round 34 Awards</t>
  </si>
  <si>
    <t>Round 35 Awards</t>
  </si>
  <si>
    <t>Round 36 Awards</t>
  </si>
  <si>
    <t>Round 37 Awards</t>
  </si>
  <si>
    <t>Round 38 Awards</t>
  </si>
  <si>
    <t>Round 39 Awards</t>
  </si>
  <si>
    <t>Round 40 Awards</t>
  </si>
  <si>
    <t>Round 41 Awards</t>
  </si>
  <si>
    <t>Round 42 Awards</t>
  </si>
  <si>
    <t>Round 43 Awards</t>
  </si>
  <si>
    <t>Round 44 Awards</t>
  </si>
  <si>
    <t>Round 45 Awards</t>
  </si>
  <si>
    <t>Round 46 Awards</t>
  </si>
  <si>
    <t>Round 47 Awards</t>
  </si>
  <si>
    <t>Round 48 Awards</t>
  </si>
  <si>
    <t>Round 49 Awards</t>
  </si>
  <si>
    <t>Round 50 Awards</t>
  </si>
  <si>
    <t>Round 51 Awards</t>
  </si>
  <si>
    <t>Round 52 Awards</t>
  </si>
  <si>
    <t>Round 53 Awards</t>
  </si>
  <si>
    <t>Round 54 Awards</t>
  </si>
  <si>
    <t>Round 55 Awards</t>
  </si>
  <si>
    <t>Round 56 Awards</t>
  </si>
  <si>
    <t>Round 57 Awards</t>
  </si>
  <si>
    <t>Round 58 Awards</t>
  </si>
  <si>
    <t>Round 59 Awards</t>
  </si>
  <si>
    <t>Round 60 Awards</t>
  </si>
  <si>
    <t>Round 61 Awards</t>
  </si>
  <si>
    <t>Total Awards</t>
  </si>
  <si>
    <t>Remaining Credit to Award</t>
  </si>
  <si>
    <t>Round 62 Awards</t>
  </si>
  <si>
    <t>Part 2 
Qualified 
Rehab. $</t>
  </si>
  <si>
    <t>Part 2 Total 
Project Cost</t>
  </si>
  <si>
    <t>Total Prior Awards</t>
  </si>
  <si>
    <t>**USE CODES
A = Academic
C = Commercial
E = Entertainment
H = Hotel
I = Industrial
O = Office
R = Residential</t>
  </si>
  <si>
    <t>TOTALS</t>
  </si>
  <si>
    <t>R, O, C</t>
  </si>
  <si>
    <t>Lynn Armory &amp; Motor Vehicle Storage Garage, 38 South Common Street</t>
  </si>
  <si>
    <t>Boston / 
South Boston</t>
  </si>
  <si>
    <t>Renato Valentim</t>
  </si>
  <si>
    <t>300 Southbridge St LLC</t>
  </si>
  <si>
    <t>American House/Wilson's Block (Condo 1), 258 Main St</t>
  </si>
  <si>
    <t>Kennedy Clothing Company Building, 132-142 Main Street</t>
  </si>
  <si>
    <t>Round 63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</si>
</sst>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.5"/>
      <name val="Arial"/>
      <family val="2"/>
    </font>
    <font>
      <b/>
      <sz val="10.5"/>
      <color theme="1"/>
      <name val="Arial"/>
      <family val="2"/>
    </font>
    <font>
      <b/>
      <sz val="10.5"/>
      <color indexed="8"/>
      <name val="Arial"/>
      <family val="2"/>
    </font>
    <font>
      <b/>
      <sz val="8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indexed="8"/>
      <name val="Arial"/>
      <family val="2"/>
    </font>
    <font>
      <sz val="10.5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1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164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Fill="1" applyBorder="1"/>
    <xf numFmtId="0" fontId="6" fillId="0" borderId="1" xfId="0" applyFont="1" applyBorder="1"/>
    <xf numFmtId="0" fontId="6" fillId="0" borderId="2" xfId="0" applyFont="1" applyBorder="1" applyAlignment="1">
      <alignment wrapText="1"/>
    </xf>
    <xf numFmtId="49" fontId="7" fillId="0" borderId="1" xfId="0" applyNumberFormat="1" applyFont="1" applyFill="1" applyBorder="1" applyAlignment="1">
      <alignment wrapText="1"/>
    </xf>
    <xf numFmtId="0" fontId="6" fillId="0" borderId="1" xfId="0" applyNumberFormat="1" applyFont="1" applyBorder="1" applyAlignment="1">
      <alignment wrapText="1"/>
    </xf>
    <xf numFmtId="164" fontId="8" fillId="0" borderId="1" xfId="0" applyNumberFormat="1" applyFont="1" applyFill="1" applyBorder="1"/>
    <xf numFmtId="164" fontId="6" fillId="0" borderId="1" xfId="0" applyNumberFormat="1" applyFont="1" applyFill="1" applyBorder="1"/>
    <xf numFmtId="0" fontId="8" fillId="0" borderId="1" xfId="0" applyFont="1" applyFill="1" applyBorder="1" applyAlignment="1">
      <alignment wrapText="1"/>
    </xf>
    <xf numFmtId="164" fontId="7" fillId="0" borderId="1" xfId="0" applyNumberFormat="1" applyFont="1" applyFill="1" applyBorder="1" applyAlignment="1">
      <alignment horizontal="right" wrapText="1"/>
    </xf>
    <xf numFmtId="164" fontId="9" fillId="0" borderId="1" xfId="0" applyNumberFormat="1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" xfId="0" applyNumberFormat="1" applyFont="1" applyFill="1" applyBorder="1" applyAlignment="1">
      <alignment wrapText="1"/>
    </xf>
    <xf numFmtId="1" fontId="7" fillId="0" borderId="1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2" xfId="0" applyNumberFormat="1" applyFont="1" applyFill="1" applyBorder="1" applyAlignment="1">
      <alignment wrapText="1"/>
    </xf>
    <xf numFmtId="1" fontId="7" fillId="0" borderId="2" xfId="0" applyNumberFormat="1" applyFont="1" applyFill="1" applyBorder="1" applyAlignment="1">
      <alignment wrapText="1"/>
    </xf>
    <xf numFmtId="49" fontId="7" fillId="0" borderId="2" xfId="0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0" fontId="7" fillId="0" borderId="1" xfId="0" applyFont="1" applyBorder="1"/>
    <xf numFmtId="0" fontId="11" fillId="0" borderId="1" xfId="0" applyFont="1" applyBorder="1" applyAlignment="1">
      <alignment wrapText="1"/>
    </xf>
    <xf numFmtId="0" fontId="2" fillId="0" borderId="3" xfId="0" applyNumberFormat="1" applyFont="1" applyFill="1" applyBorder="1" applyAlignment="1">
      <alignment wrapText="1"/>
    </xf>
    <xf numFmtId="164" fontId="10" fillId="0" borderId="0" xfId="0" applyNumberFormat="1" applyFont="1"/>
    <xf numFmtId="164" fontId="3" fillId="0" borderId="1" xfId="0" applyNumberFormat="1" applyFont="1" applyBorder="1" applyAlignment="1">
      <alignment horizontal="center" wrapText="1"/>
    </xf>
    <xf numFmtId="164" fontId="6" fillId="0" borderId="1" xfId="0" applyNumberFormat="1" applyFont="1" applyBorder="1"/>
    <xf numFmtId="164" fontId="12" fillId="0" borderId="0" xfId="0" applyNumberFormat="1" applyFont="1"/>
    <xf numFmtId="0" fontId="5" fillId="0" borderId="4" xfId="0" applyFont="1" applyBorder="1" applyAlignment="1">
      <alignment horizontal="center"/>
    </xf>
    <xf numFmtId="0" fontId="1" fillId="0" borderId="4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173"/>
  <sheetViews>
    <sheetView tabSelected="1" zoomScale="80" zoomScaleNormal="80" workbookViewId="0"/>
  </sheetViews>
  <sheetFormatPr defaultRowHeight="15" x14ac:dyDescent="0.25"/>
  <cols>
    <col min="1" max="1" width="11" customWidth="1"/>
    <col min="2" max="2" width="14.140625" customWidth="1"/>
    <col min="3" max="3" width="25" customWidth="1"/>
    <col min="4" max="4" width="5.140625" customWidth="1"/>
    <col min="5" max="5" width="10.85546875" customWidth="1"/>
    <col min="6" max="6" width="20.28515625" customWidth="1"/>
    <col min="7" max="7" width="18.28515625" customWidth="1"/>
    <col min="8" max="8" width="17.42578125" customWidth="1"/>
    <col min="9" max="9" width="22.7109375" customWidth="1"/>
    <col min="10" max="10" width="20.5703125" customWidth="1"/>
    <col min="11" max="67" width="9.140625" hidden="1" customWidth="1"/>
    <col min="68" max="68" width="15.85546875" hidden="1" customWidth="1"/>
    <col min="69" max="73" width="15.7109375" customWidth="1"/>
    <col min="74" max="74" width="16.42578125" customWidth="1"/>
    <col min="75" max="75" width="22" customWidth="1"/>
    <col min="76" max="76" width="23" style="39" customWidth="1"/>
  </cols>
  <sheetData>
    <row r="1" spans="1:83" s="11" customFormat="1" ht="40.5" x14ac:dyDescent="0.2">
      <c r="A1" s="2" t="s">
        <v>479</v>
      </c>
      <c r="B1" s="12" t="s">
        <v>480</v>
      </c>
      <c r="C1" s="3" t="s">
        <v>481</v>
      </c>
      <c r="D1" s="4" t="s">
        <v>482</v>
      </c>
      <c r="E1" s="5" t="s">
        <v>483</v>
      </c>
      <c r="F1" s="6" t="s">
        <v>551</v>
      </c>
      <c r="G1" s="13" t="s">
        <v>484</v>
      </c>
      <c r="H1" s="7" t="s">
        <v>552</v>
      </c>
      <c r="I1" s="8" t="s">
        <v>485</v>
      </c>
      <c r="J1" s="8" t="s">
        <v>486</v>
      </c>
      <c r="K1" s="9" t="s">
        <v>487</v>
      </c>
      <c r="L1" s="9" t="s">
        <v>488</v>
      </c>
      <c r="M1" s="9" t="s">
        <v>489</v>
      </c>
      <c r="N1" s="9" t="s">
        <v>490</v>
      </c>
      <c r="O1" s="9" t="s">
        <v>491</v>
      </c>
      <c r="P1" s="9" t="s">
        <v>492</v>
      </c>
      <c r="Q1" s="9" t="s">
        <v>493</v>
      </c>
      <c r="R1" s="9" t="s">
        <v>494</v>
      </c>
      <c r="S1" s="9" t="s">
        <v>495</v>
      </c>
      <c r="T1" s="9" t="s">
        <v>496</v>
      </c>
      <c r="U1" s="9" t="s">
        <v>497</v>
      </c>
      <c r="V1" s="9" t="s">
        <v>498</v>
      </c>
      <c r="W1" s="9" t="s">
        <v>499</v>
      </c>
      <c r="X1" s="9" t="s">
        <v>500</v>
      </c>
      <c r="Y1" s="9" t="s">
        <v>501</v>
      </c>
      <c r="Z1" s="9" t="s">
        <v>502</v>
      </c>
      <c r="AA1" s="9" t="s">
        <v>503</v>
      </c>
      <c r="AB1" s="9" t="s">
        <v>504</v>
      </c>
      <c r="AC1" s="9" t="s">
        <v>505</v>
      </c>
      <c r="AD1" s="9" t="s">
        <v>506</v>
      </c>
      <c r="AE1" s="9" t="s">
        <v>507</v>
      </c>
      <c r="AF1" s="9" t="s">
        <v>508</v>
      </c>
      <c r="AG1" s="9" t="s">
        <v>509</v>
      </c>
      <c r="AH1" s="9" t="s">
        <v>510</v>
      </c>
      <c r="AI1" s="9" t="s">
        <v>511</v>
      </c>
      <c r="AJ1" s="9" t="s">
        <v>512</v>
      </c>
      <c r="AK1" s="9" t="s">
        <v>513</v>
      </c>
      <c r="AL1" s="9" t="s">
        <v>514</v>
      </c>
      <c r="AM1" s="9" t="s">
        <v>515</v>
      </c>
      <c r="AN1" s="9" t="s">
        <v>516</v>
      </c>
      <c r="AO1" s="9" t="s">
        <v>517</v>
      </c>
      <c r="AP1" s="9" t="s">
        <v>518</v>
      </c>
      <c r="AQ1" s="9" t="s">
        <v>519</v>
      </c>
      <c r="AR1" s="9" t="s">
        <v>520</v>
      </c>
      <c r="AS1" s="9" t="s">
        <v>521</v>
      </c>
      <c r="AT1" s="9" t="s">
        <v>522</v>
      </c>
      <c r="AU1" s="9" t="s">
        <v>523</v>
      </c>
      <c r="AV1" s="9" t="s">
        <v>524</v>
      </c>
      <c r="AW1" s="9" t="s">
        <v>525</v>
      </c>
      <c r="AX1" s="9" t="s">
        <v>526</v>
      </c>
      <c r="AY1" s="9" t="s">
        <v>527</v>
      </c>
      <c r="AZ1" s="9" t="s">
        <v>528</v>
      </c>
      <c r="BA1" s="9" t="s">
        <v>529</v>
      </c>
      <c r="BB1" s="9" t="s">
        <v>530</v>
      </c>
      <c r="BC1" s="9" t="s">
        <v>531</v>
      </c>
      <c r="BD1" s="9" t="s">
        <v>532</v>
      </c>
      <c r="BE1" s="9" t="s">
        <v>533</v>
      </c>
      <c r="BF1" s="9" t="s">
        <v>534</v>
      </c>
      <c r="BG1" s="9" t="s">
        <v>535</v>
      </c>
      <c r="BH1" s="9" t="s">
        <v>536</v>
      </c>
      <c r="BI1" s="9" t="s">
        <v>537</v>
      </c>
      <c r="BJ1" s="9" t="s">
        <v>538</v>
      </c>
      <c r="BK1" s="9" t="s">
        <v>539</v>
      </c>
      <c r="BL1" s="9" t="s">
        <v>540</v>
      </c>
      <c r="BM1" s="9" t="s">
        <v>541</v>
      </c>
      <c r="BN1" s="9" t="s">
        <v>542</v>
      </c>
      <c r="BO1" s="9" t="s">
        <v>543</v>
      </c>
      <c r="BP1" s="9" t="s">
        <v>553</v>
      </c>
      <c r="BQ1" s="9" t="s">
        <v>544</v>
      </c>
      <c r="BR1" s="9" t="s">
        <v>545</v>
      </c>
      <c r="BS1" s="9" t="s">
        <v>546</v>
      </c>
      <c r="BT1" s="9" t="s">
        <v>547</v>
      </c>
      <c r="BU1" s="9" t="s">
        <v>550</v>
      </c>
      <c r="BV1" s="10" t="s">
        <v>548</v>
      </c>
      <c r="BW1" s="10" t="s">
        <v>549</v>
      </c>
      <c r="BX1" s="37" t="s">
        <v>563</v>
      </c>
      <c r="BY1" s="42"/>
      <c r="BZ1" s="42"/>
      <c r="CA1" s="42"/>
      <c r="CB1" s="42"/>
      <c r="CC1" s="42"/>
      <c r="CD1" s="42"/>
      <c r="CE1" s="40"/>
    </row>
    <row r="2" spans="1:83" s="1" customFormat="1" ht="61.5" customHeight="1" x14ac:dyDescent="0.2">
      <c r="A2" s="14">
        <v>1316</v>
      </c>
      <c r="B2" s="14" t="s">
        <v>410</v>
      </c>
      <c r="C2" s="24" t="s">
        <v>447</v>
      </c>
      <c r="D2" s="16" t="s">
        <v>28</v>
      </c>
      <c r="E2" s="17"/>
      <c r="F2" s="18">
        <v>3820160</v>
      </c>
      <c r="G2" s="19">
        <f t="shared" ref="G2:G13" si="0">F2*0.2</f>
        <v>764032</v>
      </c>
      <c r="H2" s="18">
        <v>5281499</v>
      </c>
      <c r="I2" s="20" t="s">
        <v>448</v>
      </c>
      <c r="J2" s="20" t="s">
        <v>449</v>
      </c>
      <c r="K2" s="21"/>
      <c r="L2" s="21"/>
      <c r="M2" s="21"/>
      <c r="N2" s="21"/>
      <c r="O2" s="21"/>
      <c r="P2" s="21"/>
      <c r="Q2" s="22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>
        <f t="shared" ref="BP2:BP37" si="1">SUM(K2:BO2)</f>
        <v>0</v>
      </c>
      <c r="BQ2" s="21"/>
      <c r="BR2" s="21"/>
      <c r="BS2" s="21"/>
      <c r="BT2" s="21"/>
      <c r="BU2" s="21"/>
      <c r="BV2" s="23">
        <f t="shared" ref="BV2:BV37" si="2">SUM(BP2:BU2)</f>
        <v>0</v>
      </c>
      <c r="BW2" s="23">
        <f t="shared" ref="BW2:BW16" si="3">SUM(G2-BV2)</f>
        <v>764032</v>
      </c>
      <c r="BX2" s="38">
        <v>300000</v>
      </c>
      <c r="BY2" s="43"/>
      <c r="BZ2" s="43"/>
      <c r="CA2" s="43"/>
      <c r="CB2" s="43"/>
      <c r="CC2" s="43"/>
      <c r="CD2" s="43"/>
      <c r="CE2" s="41"/>
    </row>
    <row r="3" spans="1:83" s="1" customFormat="1" ht="89.25" customHeight="1" x14ac:dyDescent="0.2">
      <c r="A3" s="14">
        <v>1058</v>
      </c>
      <c r="B3" s="25" t="s">
        <v>410</v>
      </c>
      <c r="C3" s="26" t="s">
        <v>411</v>
      </c>
      <c r="D3" s="16" t="s">
        <v>13</v>
      </c>
      <c r="E3" s="17" t="s">
        <v>412</v>
      </c>
      <c r="F3" s="18">
        <v>15903984</v>
      </c>
      <c r="G3" s="19">
        <f t="shared" si="0"/>
        <v>3180796.8000000003</v>
      </c>
      <c r="H3" s="18">
        <v>27736904</v>
      </c>
      <c r="I3" s="20" t="s">
        <v>413</v>
      </c>
      <c r="J3" s="20" t="s">
        <v>414</v>
      </c>
      <c r="K3" s="21"/>
      <c r="L3" s="21"/>
      <c r="M3" s="21"/>
      <c r="N3" s="21"/>
      <c r="O3" s="21"/>
      <c r="P3" s="21"/>
      <c r="Q3" s="22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>
        <v>0</v>
      </c>
      <c r="BI3" s="21">
        <v>0</v>
      </c>
      <c r="BJ3" s="21"/>
      <c r="BK3" s="21"/>
      <c r="BL3" s="21">
        <v>300000</v>
      </c>
      <c r="BM3" s="21">
        <v>400000</v>
      </c>
      <c r="BN3" s="21">
        <v>300000</v>
      </c>
      <c r="BO3" s="21">
        <v>400000</v>
      </c>
      <c r="BP3" s="21">
        <f t="shared" si="1"/>
        <v>1400000</v>
      </c>
      <c r="BQ3" s="21">
        <v>300000</v>
      </c>
      <c r="BR3" s="21">
        <v>200000</v>
      </c>
      <c r="BS3" s="21">
        <v>200000</v>
      </c>
      <c r="BT3" s="21">
        <v>500000</v>
      </c>
      <c r="BU3" s="21">
        <v>150000</v>
      </c>
      <c r="BV3" s="23">
        <f t="shared" si="2"/>
        <v>2750000</v>
      </c>
      <c r="BW3" s="23">
        <f t="shared" si="3"/>
        <v>430796.80000000028</v>
      </c>
      <c r="BX3" s="38">
        <v>300000</v>
      </c>
      <c r="BY3" s="43"/>
      <c r="BZ3" s="43"/>
      <c r="CA3" s="43"/>
      <c r="CB3" s="43"/>
      <c r="CC3" s="43"/>
      <c r="CD3" s="43"/>
      <c r="CE3" s="41"/>
    </row>
    <row r="4" spans="1:83" s="1" customFormat="1" ht="84.75" customHeight="1" x14ac:dyDescent="0.2">
      <c r="A4" s="14">
        <v>1061</v>
      </c>
      <c r="B4" s="25" t="s">
        <v>226</v>
      </c>
      <c r="C4" s="26" t="s">
        <v>227</v>
      </c>
      <c r="D4" s="16" t="s">
        <v>13</v>
      </c>
      <c r="E4" s="17" t="s">
        <v>228</v>
      </c>
      <c r="F4" s="18">
        <v>44500992</v>
      </c>
      <c r="G4" s="19">
        <f t="shared" si="0"/>
        <v>8900198.4000000004</v>
      </c>
      <c r="H4" s="18">
        <v>63979151</v>
      </c>
      <c r="I4" s="20" t="s">
        <v>229</v>
      </c>
      <c r="J4" s="20" t="s">
        <v>230</v>
      </c>
      <c r="K4" s="21"/>
      <c r="L4" s="21"/>
      <c r="M4" s="21"/>
      <c r="N4" s="21"/>
      <c r="O4" s="21"/>
      <c r="P4" s="21"/>
      <c r="Q4" s="22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>
        <v>0</v>
      </c>
      <c r="BI4" s="21">
        <v>0</v>
      </c>
      <c r="BJ4" s="21">
        <v>0</v>
      </c>
      <c r="BK4" s="21">
        <v>0</v>
      </c>
      <c r="BL4" s="21">
        <v>0</v>
      </c>
      <c r="BM4" s="21">
        <v>0</v>
      </c>
      <c r="BN4" s="21">
        <v>0</v>
      </c>
      <c r="BO4" s="21">
        <v>0</v>
      </c>
      <c r="BP4" s="21">
        <f t="shared" si="1"/>
        <v>0</v>
      </c>
      <c r="BQ4" s="21">
        <v>0</v>
      </c>
      <c r="BR4" s="21"/>
      <c r="BS4" s="21">
        <v>400000</v>
      </c>
      <c r="BT4" s="21">
        <v>1000000</v>
      </c>
      <c r="BU4" s="21">
        <v>800000</v>
      </c>
      <c r="BV4" s="23">
        <f t="shared" si="2"/>
        <v>2200000</v>
      </c>
      <c r="BW4" s="23">
        <f t="shared" si="3"/>
        <v>6700198.4000000004</v>
      </c>
      <c r="BX4" s="38">
        <v>600000</v>
      </c>
      <c r="BY4" s="43"/>
      <c r="BZ4" s="43"/>
      <c r="CA4" s="43"/>
      <c r="CB4" s="43"/>
      <c r="CC4" s="43"/>
      <c r="CD4" s="43"/>
      <c r="CE4" s="41"/>
    </row>
    <row r="5" spans="1:83" s="1" customFormat="1" ht="101.25" customHeight="1" x14ac:dyDescent="0.2">
      <c r="A5" s="14">
        <v>1062</v>
      </c>
      <c r="B5" s="25" t="s">
        <v>226</v>
      </c>
      <c r="C5" s="26" t="s">
        <v>238</v>
      </c>
      <c r="D5" s="16" t="s">
        <v>13</v>
      </c>
      <c r="E5" s="17" t="s">
        <v>48</v>
      </c>
      <c r="F5" s="18">
        <v>25997837</v>
      </c>
      <c r="G5" s="19">
        <f t="shared" si="0"/>
        <v>5199567.4000000004</v>
      </c>
      <c r="H5" s="18">
        <v>37047009</v>
      </c>
      <c r="I5" s="20" t="s">
        <v>229</v>
      </c>
      <c r="J5" s="20" t="s">
        <v>230</v>
      </c>
      <c r="K5" s="21"/>
      <c r="L5" s="21"/>
      <c r="M5" s="21"/>
      <c r="N5" s="21"/>
      <c r="O5" s="21"/>
      <c r="P5" s="21"/>
      <c r="Q5" s="22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>
        <v>0</v>
      </c>
      <c r="BI5" s="21">
        <v>0</v>
      </c>
      <c r="BJ5" s="21">
        <v>0</v>
      </c>
      <c r="BK5" s="21">
        <v>300000</v>
      </c>
      <c r="BL5" s="21">
        <v>300000</v>
      </c>
      <c r="BM5" s="21">
        <v>400000</v>
      </c>
      <c r="BN5" s="21">
        <v>400000</v>
      </c>
      <c r="BO5" s="21">
        <v>400000</v>
      </c>
      <c r="BP5" s="21">
        <f t="shared" si="1"/>
        <v>1800000</v>
      </c>
      <c r="BQ5" s="21">
        <v>400000</v>
      </c>
      <c r="BR5" s="21">
        <v>200000</v>
      </c>
      <c r="BS5" s="21">
        <v>200000</v>
      </c>
      <c r="BT5" s="21">
        <v>500000</v>
      </c>
      <c r="BU5" s="21">
        <v>400000</v>
      </c>
      <c r="BV5" s="23">
        <f t="shared" si="2"/>
        <v>3500000</v>
      </c>
      <c r="BW5" s="23">
        <f t="shared" si="3"/>
        <v>1699567.4000000004</v>
      </c>
      <c r="BX5" s="38">
        <v>400000</v>
      </c>
      <c r="BY5" s="43"/>
      <c r="BZ5" s="43"/>
      <c r="CA5" s="43"/>
      <c r="CB5" s="43"/>
      <c r="CC5" s="43"/>
      <c r="CD5" s="43"/>
      <c r="CE5" s="41"/>
    </row>
    <row r="6" spans="1:83" s="1" customFormat="1" ht="76.5" customHeight="1" x14ac:dyDescent="0.2">
      <c r="A6" s="14">
        <v>1298</v>
      </c>
      <c r="B6" s="25" t="s">
        <v>443</v>
      </c>
      <c r="C6" s="26" t="s">
        <v>444</v>
      </c>
      <c r="D6" s="16" t="s">
        <v>13</v>
      </c>
      <c r="E6" s="17">
        <v>62</v>
      </c>
      <c r="F6" s="18">
        <v>12764427</v>
      </c>
      <c r="G6" s="19">
        <f t="shared" si="0"/>
        <v>2552885.4000000004</v>
      </c>
      <c r="H6" s="18">
        <v>29453620</v>
      </c>
      <c r="I6" s="20" t="s">
        <v>445</v>
      </c>
      <c r="J6" s="20" t="s">
        <v>446</v>
      </c>
      <c r="K6" s="21"/>
      <c r="L6" s="21"/>
      <c r="M6" s="21"/>
      <c r="N6" s="21"/>
      <c r="O6" s="21"/>
      <c r="P6" s="21"/>
      <c r="Q6" s="22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>
        <f t="shared" si="1"/>
        <v>0</v>
      </c>
      <c r="BQ6" s="21"/>
      <c r="BR6" s="21"/>
      <c r="BS6" s="21"/>
      <c r="BT6" s="21"/>
      <c r="BU6" s="21">
        <v>0</v>
      </c>
      <c r="BV6" s="23">
        <f t="shared" si="2"/>
        <v>0</v>
      </c>
      <c r="BW6" s="23">
        <f t="shared" si="3"/>
        <v>2552885.4000000004</v>
      </c>
      <c r="BX6" s="38">
        <v>500000</v>
      </c>
      <c r="BY6" s="43"/>
      <c r="BZ6" s="43"/>
      <c r="CA6" s="43"/>
      <c r="CB6" s="43"/>
      <c r="CC6" s="43"/>
      <c r="CD6" s="43"/>
      <c r="CE6" s="41"/>
    </row>
    <row r="7" spans="1:83" s="1" customFormat="1" ht="52.5" customHeight="1" x14ac:dyDescent="0.2">
      <c r="A7" s="14">
        <v>1270</v>
      </c>
      <c r="B7" s="25" t="s">
        <v>234</v>
      </c>
      <c r="C7" s="26" t="s">
        <v>235</v>
      </c>
      <c r="D7" s="16" t="s">
        <v>124</v>
      </c>
      <c r="E7" s="17" t="s">
        <v>96</v>
      </c>
      <c r="F7" s="18">
        <v>28546674</v>
      </c>
      <c r="G7" s="19">
        <f t="shared" si="0"/>
        <v>5709334.8000000007</v>
      </c>
      <c r="H7" s="18">
        <v>54168602</v>
      </c>
      <c r="I7" s="20" t="s">
        <v>236</v>
      </c>
      <c r="J7" s="20" t="s">
        <v>237</v>
      </c>
      <c r="K7" s="21"/>
      <c r="L7" s="21"/>
      <c r="M7" s="21"/>
      <c r="N7" s="21"/>
      <c r="O7" s="21"/>
      <c r="P7" s="21"/>
      <c r="Q7" s="22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>
        <f t="shared" si="1"/>
        <v>0</v>
      </c>
      <c r="BQ7" s="21"/>
      <c r="BR7" s="21"/>
      <c r="BS7" s="21">
        <v>400000</v>
      </c>
      <c r="BT7" s="21">
        <v>400000</v>
      </c>
      <c r="BU7" s="21">
        <v>200000</v>
      </c>
      <c r="BV7" s="23">
        <f t="shared" si="2"/>
        <v>1000000</v>
      </c>
      <c r="BW7" s="23">
        <f t="shared" si="3"/>
        <v>4709334.8000000007</v>
      </c>
      <c r="BX7" s="38">
        <v>400000</v>
      </c>
      <c r="BY7" s="43"/>
      <c r="BZ7" s="43"/>
      <c r="CA7" s="43"/>
      <c r="CB7" s="43"/>
      <c r="CC7" s="43"/>
      <c r="CD7" s="43"/>
      <c r="CE7" s="41"/>
    </row>
    <row r="8" spans="1:83" s="1" customFormat="1" ht="54" customHeight="1" x14ac:dyDescent="0.2">
      <c r="A8" s="14">
        <v>1284</v>
      </c>
      <c r="B8" s="25" t="s">
        <v>248</v>
      </c>
      <c r="C8" s="26" t="s">
        <v>249</v>
      </c>
      <c r="D8" s="16" t="s">
        <v>13</v>
      </c>
      <c r="E8" s="17" t="s">
        <v>188</v>
      </c>
      <c r="F8" s="18">
        <v>18307041</v>
      </c>
      <c r="G8" s="19">
        <f t="shared" si="0"/>
        <v>3661408.2</v>
      </c>
      <c r="H8" s="18">
        <v>35838631</v>
      </c>
      <c r="I8" s="20" t="s">
        <v>206</v>
      </c>
      <c r="J8" s="20" t="s">
        <v>89</v>
      </c>
      <c r="K8" s="21"/>
      <c r="L8" s="21"/>
      <c r="M8" s="21"/>
      <c r="N8" s="21"/>
      <c r="O8" s="21"/>
      <c r="P8" s="21"/>
      <c r="Q8" s="22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>
        <f t="shared" si="1"/>
        <v>0</v>
      </c>
      <c r="BQ8" s="21"/>
      <c r="BR8" s="21"/>
      <c r="BS8" s="21"/>
      <c r="BT8" s="21">
        <v>500000</v>
      </c>
      <c r="BU8" s="21">
        <v>500000</v>
      </c>
      <c r="BV8" s="23">
        <f t="shared" si="2"/>
        <v>1000000</v>
      </c>
      <c r="BW8" s="23">
        <f t="shared" si="3"/>
        <v>2661408.2000000002</v>
      </c>
      <c r="BX8" s="38">
        <v>400000</v>
      </c>
      <c r="BY8" s="43"/>
      <c r="BZ8" s="43"/>
      <c r="CA8" s="43"/>
      <c r="CB8" s="43"/>
      <c r="CC8" s="43"/>
      <c r="CD8" s="43"/>
      <c r="CE8" s="41"/>
    </row>
    <row r="9" spans="1:83" s="1" customFormat="1" ht="57" customHeight="1" x14ac:dyDescent="0.2">
      <c r="A9" s="14">
        <v>1251</v>
      </c>
      <c r="B9" s="25" t="s">
        <v>161</v>
      </c>
      <c r="C9" s="26" t="s">
        <v>294</v>
      </c>
      <c r="D9" s="16" t="s">
        <v>13</v>
      </c>
      <c r="E9" s="17" t="s">
        <v>138</v>
      </c>
      <c r="F9" s="18">
        <v>2999047</v>
      </c>
      <c r="G9" s="19">
        <f t="shared" si="0"/>
        <v>599809.4</v>
      </c>
      <c r="H9" s="18">
        <v>4556172</v>
      </c>
      <c r="I9" s="20" t="s">
        <v>295</v>
      </c>
      <c r="J9" s="20" t="s">
        <v>296</v>
      </c>
      <c r="K9" s="21"/>
      <c r="L9" s="21"/>
      <c r="M9" s="21"/>
      <c r="N9" s="21"/>
      <c r="O9" s="21"/>
      <c r="P9" s="21"/>
      <c r="Q9" s="22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>
        <f t="shared" si="1"/>
        <v>0</v>
      </c>
      <c r="BQ9" s="21">
        <v>0</v>
      </c>
      <c r="BR9" s="21">
        <v>0</v>
      </c>
      <c r="BS9" s="21">
        <v>100000</v>
      </c>
      <c r="BT9" s="21">
        <v>100000</v>
      </c>
      <c r="BU9" s="21">
        <v>100000</v>
      </c>
      <c r="BV9" s="23">
        <f t="shared" si="2"/>
        <v>300000</v>
      </c>
      <c r="BW9" s="23">
        <f t="shared" si="3"/>
        <v>299809.40000000002</v>
      </c>
      <c r="BX9" s="38">
        <v>100000</v>
      </c>
      <c r="BY9" s="43"/>
      <c r="BZ9" s="43"/>
      <c r="CA9" s="43"/>
      <c r="CB9" s="43"/>
      <c r="CC9" s="43"/>
      <c r="CD9" s="43"/>
      <c r="CE9" s="41"/>
    </row>
    <row r="10" spans="1:83" s="1" customFormat="1" ht="72" customHeight="1" x14ac:dyDescent="0.2">
      <c r="A10" s="14">
        <v>1183</v>
      </c>
      <c r="B10" s="25" t="s">
        <v>161</v>
      </c>
      <c r="C10" s="26" t="s">
        <v>162</v>
      </c>
      <c r="D10" s="16" t="s">
        <v>28</v>
      </c>
      <c r="E10" s="17" t="s">
        <v>14</v>
      </c>
      <c r="F10" s="18">
        <v>13101212</v>
      </c>
      <c r="G10" s="19">
        <f t="shared" si="0"/>
        <v>2620242.4000000004</v>
      </c>
      <c r="H10" s="18">
        <v>23794393</v>
      </c>
      <c r="I10" s="20" t="s">
        <v>163</v>
      </c>
      <c r="J10" s="20" t="s">
        <v>164</v>
      </c>
      <c r="K10" s="21"/>
      <c r="L10" s="21"/>
      <c r="M10" s="21"/>
      <c r="N10" s="21"/>
      <c r="O10" s="21"/>
      <c r="P10" s="21"/>
      <c r="Q10" s="22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>
        <v>300000</v>
      </c>
      <c r="BN10" s="21">
        <v>100000</v>
      </c>
      <c r="BO10" s="21">
        <v>300000</v>
      </c>
      <c r="BP10" s="21">
        <f t="shared" si="1"/>
        <v>700000</v>
      </c>
      <c r="BQ10" s="21">
        <v>200000</v>
      </c>
      <c r="BR10" s="21">
        <v>100000</v>
      </c>
      <c r="BS10" s="21">
        <v>100000</v>
      </c>
      <c r="BT10" s="21">
        <v>200000</v>
      </c>
      <c r="BU10" s="21">
        <v>300000</v>
      </c>
      <c r="BV10" s="23">
        <f t="shared" si="2"/>
        <v>1600000</v>
      </c>
      <c r="BW10" s="23">
        <f t="shared" si="3"/>
        <v>1020242.4000000004</v>
      </c>
      <c r="BX10" s="38">
        <v>300000</v>
      </c>
      <c r="BY10" s="43"/>
      <c r="BZ10" s="43"/>
      <c r="CA10" s="43"/>
      <c r="CB10" s="43"/>
      <c r="CC10" s="43"/>
      <c r="CD10" s="43"/>
      <c r="CE10" s="41"/>
    </row>
    <row r="11" spans="1:83" s="1" customFormat="1" ht="62.25" customHeight="1" x14ac:dyDescent="0.2">
      <c r="A11" s="14">
        <v>1299</v>
      </c>
      <c r="B11" s="25" t="s">
        <v>278</v>
      </c>
      <c r="C11" s="26" t="s">
        <v>319</v>
      </c>
      <c r="D11" s="16" t="s">
        <v>320</v>
      </c>
      <c r="E11" s="17">
        <v>62</v>
      </c>
      <c r="F11" s="18">
        <v>42953107</v>
      </c>
      <c r="G11" s="19">
        <f t="shared" si="0"/>
        <v>8590621.4000000004</v>
      </c>
      <c r="H11" s="18">
        <v>71113919</v>
      </c>
      <c r="I11" s="20" t="s">
        <v>321</v>
      </c>
      <c r="J11" s="20" t="s">
        <v>322</v>
      </c>
      <c r="K11" s="21"/>
      <c r="L11" s="21"/>
      <c r="M11" s="21"/>
      <c r="N11" s="21"/>
      <c r="O11" s="21"/>
      <c r="P11" s="21"/>
      <c r="Q11" s="22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>
        <f t="shared" si="1"/>
        <v>0</v>
      </c>
      <c r="BQ11" s="21"/>
      <c r="BR11" s="21"/>
      <c r="BS11" s="21"/>
      <c r="BT11" s="21"/>
      <c r="BU11" s="21">
        <v>400000</v>
      </c>
      <c r="BV11" s="23">
        <f t="shared" si="2"/>
        <v>400000</v>
      </c>
      <c r="BW11" s="23">
        <f t="shared" si="3"/>
        <v>8190621.4000000004</v>
      </c>
      <c r="BX11" s="38">
        <v>400000</v>
      </c>
      <c r="BY11" s="43"/>
      <c r="BZ11" s="43"/>
      <c r="CA11" s="43"/>
      <c r="CB11" s="43"/>
      <c r="CC11" s="43"/>
      <c r="CD11" s="43"/>
      <c r="CE11" s="41"/>
    </row>
    <row r="12" spans="1:83" s="1" customFormat="1" ht="62.25" customHeight="1" x14ac:dyDescent="0.2">
      <c r="A12" s="14">
        <v>1271</v>
      </c>
      <c r="B12" s="25" t="s">
        <v>278</v>
      </c>
      <c r="C12" s="26" t="s">
        <v>279</v>
      </c>
      <c r="D12" s="16" t="s">
        <v>280</v>
      </c>
      <c r="E12" s="17" t="s">
        <v>96</v>
      </c>
      <c r="F12" s="18">
        <v>41363469</v>
      </c>
      <c r="G12" s="19">
        <f t="shared" si="0"/>
        <v>8272693.8000000007</v>
      </c>
      <c r="H12" s="18">
        <v>60695525</v>
      </c>
      <c r="I12" s="20" t="s">
        <v>281</v>
      </c>
      <c r="J12" s="20" t="s">
        <v>282</v>
      </c>
      <c r="K12" s="21"/>
      <c r="L12" s="21"/>
      <c r="M12" s="21"/>
      <c r="N12" s="21"/>
      <c r="O12" s="21"/>
      <c r="P12" s="21"/>
      <c r="Q12" s="22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>
        <f t="shared" si="1"/>
        <v>0</v>
      </c>
      <c r="BQ12" s="21"/>
      <c r="BR12" s="21"/>
      <c r="BS12" s="21">
        <v>300000</v>
      </c>
      <c r="BT12" s="21">
        <v>300000</v>
      </c>
      <c r="BU12" s="21">
        <v>300000</v>
      </c>
      <c r="BV12" s="23">
        <f t="shared" si="2"/>
        <v>900000</v>
      </c>
      <c r="BW12" s="23">
        <f t="shared" si="3"/>
        <v>7372693.8000000007</v>
      </c>
      <c r="BX12" s="38">
        <v>300000</v>
      </c>
      <c r="BY12" s="43"/>
      <c r="BZ12" s="43"/>
      <c r="CA12" s="43"/>
      <c r="CB12" s="43"/>
      <c r="CC12" s="43"/>
      <c r="CD12" s="43"/>
      <c r="CE12" s="41"/>
    </row>
    <row r="13" spans="1:83" s="1" customFormat="1" ht="101.25" customHeight="1" x14ac:dyDescent="0.2">
      <c r="A13" s="27">
        <v>1022</v>
      </c>
      <c r="B13" s="28" t="s">
        <v>153</v>
      </c>
      <c r="C13" s="29" t="s">
        <v>154</v>
      </c>
      <c r="D13" s="16" t="s">
        <v>101</v>
      </c>
      <c r="E13" s="17" t="s">
        <v>107</v>
      </c>
      <c r="F13" s="18">
        <v>68599838</v>
      </c>
      <c r="G13" s="19">
        <f t="shared" si="0"/>
        <v>13719967.600000001</v>
      </c>
      <c r="H13" s="18">
        <v>72486893</v>
      </c>
      <c r="I13" s="20" t="s">
        <v>155</v>
      </c>
      <c r="J13" s="20" t="s">
        <v>156</v>
      </c>
      <c r="K13" s="21"/>
      <c r="L13" s="21"/>
      <c r="M13" s="21"/>
      <c r="N13" s="21"/>
      <c r="O13" s="21"/>
      <c r="P13" s="21"/>
      <c r="Q13" s="22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>
        <v>0</v>
      </c>
      <c r="BH13" s="21">
        <v>0</v>
      </c>
      <c r="BI13" s="21">
        <v>500000</v>
      </c>
      <c r="BJ13" s="21">
        <v>500000</v>
      </c>
      <c r="BK13" s="21">
        <v>300000</v>
      </c>
      <c r="BL13" s="21">
        <v>400000</v>
      </c>
      <c r="BM13" s="21">
        <v>400000</v>
      </c>
      <c r="BN13" s="21">
        <v>400000</v>
      </c>
      <c r="BO13" s="21">
        <v>400000</v>
      </c>
      <c r="BP13" s="21">
        <f t="shared" si="1"/>
        <v>2900000</v>
      </c>
      <c r="BQ13" s="21">
        <v>400000</v>
      </c>
      <c r="BR13" s="21">
        <v>400000</v>
      </c>
      <c r="BS13" s="21">
        <v>400000</v>
      </c>
      <c r="BT13" s="21">
        <v>400000</v>
      </c>
      <c r="BU13" s="21">
        <v>200000</v>
      </c>
      <c r="BV13" s="23">
        <f t="shared" si="2"/>
        <v>4700000</v>
      </c>
      <c r="BW13" s="23">
        <f t="shared" si="3"/>
        <v>9019967.6000000015</v>
      </c>
      <c r="BX13" s="38">
        <v>400000</v>
      </c>
      <c r="BY13" s="43"/>
      <c r="BZ13" s="43"/>
      <c r="CA13" s="43"/>
      <c r="CB13" s="43"/>
      <c r="CC13" s="43"/>
      <c r="CD13" s="43"/>
      <c r="CE13" s="41"/>
    </row>
    <row r="14" spans="1:83" s="1" customFormat="1" ht="153.75" customHeight="1" x14ac:dyDescent="0.2">
      <c r="A14" s="27">
        <v>752</v>
      </c>
      <c r="B14" s="29" t="s">
        <v>153</v>
      </c>
      <c r="C14" s="30" t="s">
        <v>208</v>
      </c>
      <c r="D14" s="16" t="s">
        <v>124</v>
      </c>
      <c r="E14" s="17" t="s">
        <v>209</v>
      </c>
      <c r="F14" s="19">
        <v>21651250</v>
      </c>
      <c r="G14" s="19">
        <f>0.2*F14</f>
        <v>4330250</v>
      </c>
      <c r="H14" s="18">
        <v>43228804</v>
      </c>
      <c r="I14" s="20" t="s">
        <v>210</v>
      </c>
      <c r="J14" s="20" t="s">
        <v>211</v>
      </c>
      <c r="K14" s="21"/>
      <c r="L14" s="21"/>
      <c r="M14" s="21"/>
      <c r="N14" s="21"/>
      <c r="O14" s="21"/>
      <c r="P14" s="21"/>
      <c r="Q14" s="22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>
        <v>0</v>
      </c>
      <c r="AX14" s="21"/>
      <c r="AY14" s="21">
        <v>0</v>
      </c>
      <c r="AZ14" s="21">
        <v>0</v>
      </c>
      <c r="BA14" s="21"/>
      <c r="BB14" s="21">
        <v>300000</v>
      </c>
      <c r="BC14" s="21">
        <v>200000</v>
      </c>
      <c r="BD14" s="21">
        <v>200000</v>
      </c>
      <c r="BE14" s="21">
        <v>200000</v>
      </c>
      <c r="BF14" s="21">
        <v>200000</v>
      </c>
      <c r="BG14" s="21">
        <v>200000</v>
      </c>
      <c r="BH14" s="21">
        <v>200000</v>
      </c>
      <c r="BI14" s="21">
        <v>200000</v>
      </c>
      <c r="BJ14" s="21">
        <v>200000</v>
      </c>
      <c r="BK14" s="21">
        <v>200000</v>
      </c>
      <c r="BL14" s="21">
        <v>100000</v>
      </c>
      <c r="BM14" s="21">
        <v>200000</v>
      </c>
      <c r="BN14" s="21">
        <v>100000</v>
      </c>
      <c r="BO14" s="21">
        <v>200000</v>
      </c>
      <c r="BP14" s="21">
        <f t="shared" si="1"/>
        <v>2700000</v>
      </c>
      <c r="BQ14" s="21">
        <v>100000</v>
      </c>
      <c r="BR14" s="21">
        <v>100000</v>
      </c>
      <c r="BS14" s="21">
        <v>100000</v>
      </c>
      <c r="BT14" s="21">
        <v>100000</v>
      </c>
      <c r="BU14" s="21">
        <v>200000</v>
      </c>
      <c r="BV14" s="23">
        <f t="shared" si="2"/>
        <v>3300000</v>
      </c>
      <c r="BW14" s="23">
        <f t="shared" si="3"/>
        <v>1030250</v>
      </c>
      <c r="BX14" s="38">
        <v>200000</v>
      </c>
      <c r="BY14" s="43"/>
      <c r="BZ14" s="43"/>
      <c r="CA14" s="43"/>
      <c r="CB14" s="43"/>
      <c r="CC14" s="43"/>
      <c r="CD14" s="43"/>
      <c r="CE14" s="41"/>
    </row>
    <row r="15" spans="1:83" s="1" customFormat="1" ht="71.25" customHeight="1" x14ac:dyDescent="0.2">
      <c r="A15" s="27">
        <v>964</v>
      </c>
      <c r="B15" s="25" t="s">
        <v>370</v>
      </c>
      <c r="C15" s="26" t="s">
        <v>371</v>
      </c>
      <c r="D15" s="16" t="s">
        <v>13</v>
      </c>
      <c r="E15" s="17" t="s">
        <v>372</v>
      </c>
      <c r="F15" s="19">
        <v>12162344</v>
      </c>
      <c r="G15" s="19">
        <f t="shared" ref="G15:G24" si="4">F15*0.2</f>
        <v>2432468.8000000003</v>
      </c>
      <c r="H15" s="18">
        <v>21137897</v>
      </c>
      <c r="I15" s="20" t="s">
        <v>373</v>
      </c>
      <c r="J15" s="20" t="s">
        <v>374</v>
      </c>
      <c r="K15" s="21"/>
      <c r="L15" s="21"/>
      <c r="M15" s="21"/>
      <c r="N15" s="21"/>
      <c r="O15" s="21"/>
      <c r="P15" s="21"/>
      <c r="Q15" s="22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>
        <v>0</v>
      </c>
      <c r="BE15" s="21">
        <v>100000</v>
      </c>
      <c r="BF15" s="21">
        <v>100000</v>
      </c>
      <c r="BG15" s="21">
        <v>100000</v>
      </c>
      <c r="BH15" s="21">
        <v>100000</v>
      </c>
      <c r="BI15" s="21">
        <v>100000</v>
      </c>
      <c r="BJ15" s="21">
        <v>100000</v>
      </c>
      <c r="BK15" s="21"/>
      <c r="BL15" s="21"/>
      <c r="BM15" s="21"/>
      <c r="BN15" s="21"/>
      <c r="BO15" s="21"/>
      <c r="BP15" s="21">
        <f t="shared" si="1"/>
        <v>600000</v>
      </c>
      <c r="BQ15" s="21"/>
      <c r="BR15" s="21"/>
      <c r="BS15" s="21"/>
      <c r="BT15" s="21">
        <v>500000</v>
      </c>
      <c r="BU15" s="21">
        <v>400000</v>
      </c>
      <c r="BV15" s="23">
        <f t="shared" si="2"/>
        <v>1500000</v>
      </c>
      <c r="BW15" s="23">
        <f t="shared" si="3"/>
        <v>932468.80000000028</v>
      </c>
      <c r="BX15" s="38">
        <v>300000</v>
      </c>
      <c r="BY15" s="43"/>
      <c r="BZ15" s="43"/>
      <c r="CA15" s="43"/>
      <c r="CB15" s="43"/>
      <c r="CC15" s="43"/>
      <c r="CD15" s="43"/>
      <c r="CE15" s="41"/>
    </row>
    <row r="16" spans="1:83" s="1" customFormat="1" ht="43.5" customHeight="1" x14ac:dyDescent="0.2">
      <c r="A16" s="25">
        <v>883</v>
      </c>
      <c r="B16" s="27" t="s">
        <v>370</v>
      </c>
      <c r="C16" s="27" t="s">
        <v>377</v>
      </c>
      <c r="D16" s="16" t="s">
        <v>13</v>
      </c>
      <c r="E16" s="17" t="s">
        <v>375</v>
      </c>
      <c r="F16" s="19">
        <v>1455729</v>
      </c>
      <c r="G16" s="19">
        <f t="shared" si="4"/>
        <v>291145.8</v>
      </c>
      <c r="H16" s="18">
        <v>2816806</v>
      </c>
      <c r="I16" s="18" t="s">
        <v>373</v>
      </c>
      <c r="J16" s="20" t="s">
        <v>376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>
        <v>0</v>
      </c>
      <c r="BC16" s="21">
        <v>50000</v>
      </c>
      <c r="BD16" s="21">
        <v>0</v>
      </c>
      <c r="BE16" s="21">
        <v>0</v>
      </c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>
        <f t="shared" si="1"/>
        <v>50000</v>
      </c>
      <c r="BQ16" s="21"/>
      <c r="BR16" s="21"/>
      <c r="BS16" s="21"/>
      <c r="BT16" s="21"/>
      <c r="BU16" s="21">
        <v>150000</v>
      </c>
      <c r="BV16" s="23">
        <f t="shared" si="2"/>
        <v>200000</v>
      </c>
      <c r="BW16" s="23">
        <f t="shared" si="3"/>
        <v>91145.799999999988</v>
      </c>
      <c r="BX16" s="38">
        <v>50000</v>
      </c>
      <c r="BY16" s="43"/>
      <c r="BZ16" s="43"/>
      <c r="CA16" s="43"/>
      <c r="CB16" s="43"/>
      <c r="CC16" s="43"/>
      <c r="CD16" s="43"/>
      <c r="CE16" s="41"/>
    </row>
    <row r="17" spans="1:83" s="1" customFormat="1" ht="41.25" customHeight="1" x14ac:dyDescent="0.2">
      <c r="A17" s="25">
        <v>885</v>
      </c>
      <c r="B17" s="27" t="s">
        <v>370</v>
      </c>
      <c r="C17" s="27" t="s">
        <v>378</v>
      </c>
      <c r="D17" s="16" t="s">
        <v>13</v>
      </c>
      <c r="E17" s="17" t="s">
        <v>375</v>
      </c>
      <c r="F17" s="19">
        <v>1518662</v>
      </c>
      <c r="G17" s="19">
        <f t="shared" si="4"/>
        <v>303732.40000000002</v>
      </c>
      <c r="H17" s="18">
        <v>3163970</v>
      </c>
      <c r="I17" s="18" t="s">
        <v>373</v>
      </c>
      <c r="J17" s="20" t="s">
        <v>376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>
        <v>0</v>
      </c>
      <c r="BC17" s="21">
        <v>50000</v>
      </c>
      <c r="BD17" s="21">
        <v>0</v>
      </c>
      <c r="BE17" s="21">
        <v>0</v>
      </c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>
        <f t="shared" si="1"/>
        <v>50000</v>
      </c>
      <c r="BQ17" s="21"/>
      <c r="BR17" s="21"/>
      <c r="BS17" s="21"/>
      <c r="BT17" s="21"/>
      <c r="BU17" s="21">
        <v>150000</v>
      </c>
      <c r="BV17" s="23">
        <f t="shared" si="2"/>
        <v>200000</v>
      </c>
      <c r="BW17" s="23">
        <f t="shared" ref="BW17:BW37" si="5">SUM(G17-BV17)</f>
        <v>103732.40000000002</v>
      </c>
      <c r="BX17" s="38">
        <v>50000</v>
      </c>
      <c r="BY17" s="43"/>
      <c r="BZ17" s="43"/>
      <c r="CA17" s="43"/>
      <c r="CB17" s="43"/>
      <c r="CC17" s="43"/>
      <c r="CD17" s="43"/>
      <c r="CE17" s="41"/>
    </row>
    <row r="18" spans="1:83" s="1" customFormat="1" ht="55.5" customHeight="1" x14ac:dyDescent="0.2">
      <c r="A18" s="25">
        <v>889</v>
      </c>
      <c r="B18" s="27" t="s">
        <v>370</v>
      </c>
      <c r="C18" s="27" t="s">
        <v>379</v>
      </c>
      <c r="D18" s="16" t="s">
        <v>13</v>
      </c>
      <c r="E18" s="17" t="s">
        <v>380</v>
      </c>
      <c r="F18" s="19">
        <v>1242152</v>
      </c>
      <c r="G18" s="19">
        <f t="shared" si="4"/>
        <v>248430.40000000002</v>
      </c>
      <c r="H18" s="18">
        <v>2318276</v>
      </c>
      <c r="I18" s="18" t="s">
        <v>373</v>
      </c>
      <c r="J18" s="20" t="s">
        <v>376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>
        <v>0</v>
      </c>
      <c r="BC18" s="21">
        <v>50000</v>
      </c>
      <c r="BD18" s="21">
        <v>0</v>
      </c>
      <c r="BE18" s="21">
        <v>0</v>
      </c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>
        <f t="shared" si="1"/>
        <v>50000</v>
      </c>
      <c r="BQ18" s="21"/>
      <c r="BR18" s="21"/>
      <c r="BS18" s="21"/>
      <c r="BT18" s="21"/>
      <c r="BU18" s="21">
        <v>100000</v>
      </c>
      <c r="BV18" s="23">
        <f t="shared" si="2"/>
        <v>150000</v>
      </c>
      <c r="BW18" s="23">
        <f t="shared" si="5"/>
        <v>98430.400000000023</v>
      </c>
      <c r="BX18" s="38">
        <v>50000</v>
      </c>
      <c r="BY18" s="43"/>
      <c r="BZ18" s="43"/>
      <c r="CA18" s="43"/>
      <c r="CB18" s="43"/>
      <c r="CC18" s="43"/>
      <c r="CD18" s="43"/>
      <c r="CE18" s="41"/>
    </row>
    <row r="19" spans="1:83" s="1" customFormat="1" ht="48.75" customHeight="1" x14ac:dyDescent="0.2">
      <c r="A19" s="25">
        <v>891</v>
      </c>
      <c r="B19" s="30" t="s">
        <v>370</v>
      </c>
      <c r="C19" s="30" t="s">
        <v>381</v>
      </c>
      <c r="D19" s="16" t="s">
        <v>13</v>
      </c>
      <c r="E19" s="17" t="s">
        <v>375</v>
      </c>
      <c r="F19" s="19">
        <v>1526649</v>
      </c>
      <c r="G19" s="19">
        <f t="shared" si="4"/>
        <v>305329.8</v>
      </c>
      <c r="H19" s="18">
        <v>2849243</v>
      </c>
      <c r="I19" s="18" t="s">
        <v>373</v>
      </c>
      <c r="J19" s="20" t="s">
        <v>376</v>
      </c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>
        <v>0</v>
      </c>
      <c r="BC19" s="21">
        <v>50000</v>
      </c>
      <c r="BD19" s="21">
        <v>0</v>
      </c>
      <c r="BE19" s="21">
        <v>0</v>
      </c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>
        <f t="shared" si="1"/>
        <v>50000</v>
      </c>
      <c r="BQ19" s="21"/>
      <c r="BR19" s="21"/>
      <c r="BS19" s="21"/>
      <c r="BT19" s="21"/>
      <c r="BU19" s="21">
        <v>150000</v>
      </c>
      <c r="BV19" s="23">
        <f t="shared" si="2"/>
        <v>200000</v>
      </c>
      <c r="BW19" s="23">
        <f t="shared" si="5"/>
        <v>105329.79999999999</v>
      </c>
      <c r="BX19" s="38">
        <v>80000</v>
      </c>
      <c r="BY19" s="43"/>
      <c r="BZ19" s="43"/>
      <c r="CA19" s="43"/>
      <c r="CB19" s="43"/>
      <c r="CC19" s="43"/>
      <c r="CD19" s="43"/>
      <c r="CE19" s="41"/>
    </row>
    <row r="20" spans="1:83" s="1" customFormat="1" ht="43.5" customHeight="1" x14ac:dyDescent="0.2">
      <c r="A20" s="25">
        <v>894</v>
      </c>
      <c r="B20" s="27" t="s">
        <v>370</v>
      </c>
      <c r="C20" s="27" t="s">
        <v>382</v>
      </c>
      <c r="D20" s="16" t="s">
        <v>13</v>
      </c>
      <c r="E20" s="17" t="s">
        <v>375</v>
      </c>
      <c r="F20" s="19">
        <v>1479406</v>
      </c>
      <c r="G20" s="19">
        <f t="shared" si="4"/>
        <v>295881.2</v>
      </c>
      <c r="H20" s="18">
        <v>2862621</v>
      </c>
      <c r="I20" s="18" t="s">
        <v>373</v>
      </c>
      <c r="J20" s="20" t="s">
        <v>376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>
        <v>0</v>
      </c>
      <c r="BC20" s="21">
        <v>50000</v>
      </c>
      <c r="BD20" s="21">
        <v>0</v>
      </c>
      <c r="BE20" s="21">
        <v>0</v>
      </c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>
        <f t="shared" si="1"/>
        <v>50000</v>
      </c>
      <c r="BQ20" s="21"/>
      <c r="BR20" s="21"/>
      <c r="BS20" s="21"/>
      <c r="BT20" s="21"/>
      <c r="BU20" s="21">
        <v>150000</v>
      </c>
      <c r="BV20" s="23">
        <f t="shared" si="2"/>
        <v>200000</v>
      </c>
      <c r="BW20" s="23">
        <f t="shared" si="5"/>
        <v>95881.200000000012</v>
      </c>
      <c r="BX20" s="38">
        <v>50000</v>
      </c>
      <c r="BY20" s="43"/>
      <c r="BZ20" s="43"/>
      <c r="CA20" s="43"/>
      <c r="CB20" s="43"/>
      <c r="CC20" s="43"/>
      <c r="CD20" s="43"/>
      <c r="CE20" s="41"/>
    </row>
    <row r="21" spans="1:83" s="1" customFormat="1" ht="47.25" customHeight="1" x14ac:dyDescent="0.2">
      <c r="A21" s="25">
        <v>895</v>
      </c>
      <c r="B21" s="30" t="s">
        <v>370</v>
      </c>
      <c r="C21" s="30" t="s">
        <v>383</v>
      </c>
      <c r="D21" s="16" t="s">
        <v>13</v>
      </c>
      <c r="E21" s="17" t="s">
        <v>375</v>
      </c>
      <c r="F21" s="19">
        <v>1203015</v>
      </c>
      <c r="G21" s="19">
        <f t="shared" si="4"/>
        <v>240603</v>
      </c>
      <c r="H21" s="18">
        <v>2245233</v>
      </c>
      <c r="I21" s="18" t="s">
        <v>373</v>
      </c>
      <c r="J21" s="20" t="s">
        <v>376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>
        <v>0</v>
      </c>
      <c r="BC21" s="21">
        <v>50000</v>
      </c>
      <c r="BD21" s="21">
        <v>0</v>
      </c>
      <c r="BE21" s="21">
        <v>0</v>
      </c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>
        <f t="shared" si="1"/>
        <v>50000</v>
      </c>
      <c r="BQ21" s="21"/>
      <c r="BR21" s="21"/>
      <c r="BS21" s="21"/>
      <c r="BT21" s="21"/>
      <c r="BU21" s="21">
        <v>100000</v>
      </c>
      <c r="BV21" s="23">
        <f t="shared" si="2"/>
        <v>150000</v>
      </c>
      <c r="BW21" s="23">
        <f t="shared" si="5"/>
        <v>90603</v>
      </c>
      <c r="BX21" s="38">
        <v>50000</v>
      </c>
      <c r="BY21" s="43"/>
      <c r="BZ21" s="43"/>
      <c r="CA21" s="43"/>
      <c r="CB21" s="43"/>
      <c r="CC21" s="43"/>
      <c r="CD21" s="43"/>
      <c r="CE21" s="41"/>
    </row>
    <row r="22" spans="1:83" s="1" customFormat="1" ht="47.25" customHeight="1" x14ac:dyDescent="0.2">
      <c r="A22" s="25">
        <v>897</v>
      </c>
      <c r="B22" s="27" t="s">
        <v>370</v>
      </c>
      <c r="C22" s="27" t="s">
        <v>384</v>
      </c>
      <c r="D22" s="16" t="s">
        <v>13</v>
      </c>
      <c r="E22" s="17" t="s">
        <v>375</v>
      </c>
      <c r="F22" s="19">
        <v>1567391</v>
      </c>
      <c r="G22" s="19">
        <f t="shared" si="4"/>
        <v>313478.2</v>
      </c>
      <c r="H22" s="18">
        <v>2111755</v>
      </c>
      <c r="I22" s="18" t="s">
        <v>373</v>
      </c>
      <c r="J22" s="20" t="s">
        <v>376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>
        <v>0</v>
      </c>
      <c r="BC22" s="21">
        <v>50000</v>
      </c>
      <c r="BD22" s="21">
        <v>0</v>
      </c>
      <c r="BE22" s="21">
        <v>0</v>
      </c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>
        <f t="shared" si="1"/>
        <v>50000</v>
      </c>
      <c r="BQ22" s="21"/>
      <c r="BR22" s="21"/>
      <c r="BS22" s="21"/>
      <c r="BT22" s="21"/>
      <c r="BU22" s="21">
        <v>150000</v>
      </c>
      <c r="BV22" s="23">
        <f t="shared" si="2"/>
        <v>200000</v>
      </c>
      <c r="BW22" s="23">
        <f t="shared" si="5"/>
        <v>113478.20000000001</v>
      </c>
      <c r="BX22" s="38">
        <v>100000</v>
      </c>
      <c r="BY22" s="43"/>
      <c r="BZ22" s="43"/>
      <c r="CA22" s="43"/>
      <c r="CB22" s="43"/>
      <c r="CC22" s="43"/>
      <c r="CD22" s="43"/>
      <c r="CE22" s="41"/>
    </row>
    <row r="23" spans="1:83" s="1" customFormat="1" ht="61.5" customHeight="1" x14ac:dyDescent="0.2">
      <c r="A23" s="14">
        <v>1301</v>
      </c>
      <c r="B23" s="25" t="s">
        <v>243</v>
      </c>
      <c r="C23" s="26" t="s">
        <v>256</v>
      </c>
      <c r="D23" s="16" t="s">
        <v>257</v>
      </c>
      <c r="E23" s="17">
        <v>62</v>
      </c>
      <c r="F23" s="18">
        <v>20068273</v>
      </c>
      <c r="G23" s="19">
        <f t="shared" si="4"/>
        <v>4013654.6</v>
      </c>
      <c r="H23" s="18">
        <v>23433372</v>
      </c>
      <c r="I23" s="20" t="s">
        <v>258</v>
      </c>
      <c r="J23" s="20" t="s">
        <v>259</v>
      </c>
      <c r="K23" s="21"/>
      <c r="L23" s="21"/>
      <c r="M23" s="21"/>
      <c r="N23" s="21"/>
      <c r="O23" s="21"/>
      <c r="P23" s="21"/>
      <c r="Q23" s="22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>
        <f t="shared" si="1"/>
        <v>0</v>
      </c>
      <c r="BQ23" s="21"/>
      <c r="BR23" s="21"/>
      <c r="BS23" s="21"/>
      <c r="BT23" s="21"/>
      <c r="BU23" s="21">
        <v>0</v>
      </c>
      <c r="BV23" s="23">
        <f t="shared" si="2"/>
        <v>0</v>
      </c>
      <c r="BW23" s="23">
        <f t="shared" si="5"/>
        <v>4013654.6</v>
      </c>
      <c r="BX23" s="38">
        <v>400000</v>
      </c>
      <c r="BY23" s="43"/>
      <c r="BZ23" s="43"/>
      <c r="CA23" s="43"/>
      <c r="CB23" s="43"/>
      <c r="CC23" s="43"/>
      <c r="CD23" s="43"/>
      <c r="CE23" s="41"/>
    </row>
    <row r="24" spans="1:83" s="1" customFormat="1" ht="116.25" customHeight="1" x14ac:dyDescent="0.2">
      <c r="A24" s="27">
        <v>965</v>
      </c>
      <c r="B24" s="25" t="s">
        <v>243</v>
      </c>
      <c r="C24" s="26" t="s">
        <v>385</v>
      </c>
      <c r="D24" s="16" t="s">
        <v>47</v>
      </c>
      <c r="E24" s="17" t="s">
        <v>386</v>
      </c>
      <c r="F24" s="18">
        <v>6305212</v>
      </c>
      <c r="G24" s="19">
        <f t="shared" si="4"/>
        <v>1261042.4000000001</v>
      </c>
      <c r="H24" s="18">
        <v>9178597</v>
      </c>
      <c r="I24" s="20" t="s">
        <v>387</v>
      </c>
      <c r="J24" s="20" t="s">
        <v>388</v>
      </c>
      <c r="K24" s="21"/>
      <c r="L24" s="21"/>
      <c r="M24" s="21"/>
      <c r="N24" s="21"/>
      <c r="O24" s="21"/>
      <c r="P24" s="21"/>
      <c r="Q24" s="22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>
        <v>0</v>
      </c>
      <c r="BE24" s="21">
        <v>50000</v>
      </c>
      <c r="BF24" s="21">
        <v>50000</v>
      </c>
      <c r="BG24" s="21">
        <v>50000</v>
      </c>
      <c r="BH24" s="21">
        <v>50000</v>
      </c>
      <c r="BI24" s="21">
        <v>50000</v>
      </c>
      <c r="BJ24" s="21">
        <v>50000</v>
      </c>
      <c r="BK24" s="21">
        <v>20000</v>
      </c>
      <c r="BL24" s="21">
        <v>20000</v>
      </c>
      <c r="BM24" s="21">
        <v>50000</v>
      </c>
      <c r="BN24" s="21">
        <v>20000</v>
      </c>
      <c r="BO24" s="21">
        <v>20000</v>
      </c>
      <c r="BP24" s="21">
        <f t="shared" si="1"/>
        <v>430000</v>
      </c>
      <c r="BQ24" s="21">
        <v>0</v>
      </c>
      <c r="BR24" s="21">
        <v>0</v>
      </c>
      <c r="BS24" s="21">
        <v>0</v>
      </c>
      <c r="BT24" s="21"/>
      <c r="BU24" s="21">
        <v>100000</v>
      </c>
      <c r="BV24" s="23">
        <f t="shared" si="2"/>
        <v>530000</v>
      </c>
      <c r="BW24" s="23">
        <f t="shared" si="5"/>
        <v>731042.40000000014</v>
      </c>
      <c r="BX24" s="38">
        <v>400000</v>
      </c>
      <c r="BY24" s="43"/>
      <c r="BZ24" s="43"/>
      <c r="CA24" s="43"/>
      <c r="CB24" s="43"/>
      <c r="CC24" s="43"/>
      <c r="CD24" s="43"/>
      <c r="CE24" s="41"/>
    </row>
    <row r="25" spans="1:83" s="1" customFormat="1" ht="127.5" customHeight="1" x14ac:dyDescent="0.2">
      <c r="A25" s="27">
        <v>966</v>
      </c>
      <c r="B25" s="28" t="s">
        <v>243</v>
      </c>
      <c r="C25" s="29" t="s">
        <v>389</v>
      </c>
      <c r="D25" s="16" t="s">
        <v>47</v>
      </c>
      <c r="E25" s="17" t="s">
        <v>53</v>
      </c>
      <c r="F25" s="18">
        <v>6809266</v>
      </c>
      <c r="G25" s="19">
        <f t="shared" ref="G25:G45" si="6">F25*0.2</f>
        <v>1361853.2000000002</v>
      </c>
      <c r="H25" s="18">
        <v>15918445</v>
      </c>
      <c r="I25" s="20" t="s">
        <v>387</v>
      </c>
      <c r="J25" s="20" t="s">
        <v>388</v>
      </c>
      <c r="K25" s="21"/>
      <c r="L25" s="21"/>
      <c r="M25" s="21"/>
      <c r="N25" s="21"/>
      <c r="O25" s="21"/>
      <c r="P25" s="21"/>
      <c r="Q25" s="22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>
        <v>0</v>
      </c>
      <c r="BE25" s="21">
        <v>50000</v>
      </c>
      <c r="BF25" s="21">
        <v>50000</v>
      </c>
      <c r="BG25" s="21">
        <v>50000</v>
      </c>
      <c r="BH25" s="21">
        <v>50000</v>
      </c>
      <c r="BI25" s="21">
        <v>50000</v>
      </c>
      <c r="BJ25" s="21">
        <v>50000</v>
      </c>
      <c r="BK25" s="21">
        <v>50000</v>
      </c>
      <c r="BL25" s="21">
        <v>50000</v>
      </c>
      <c r="BM25" s="21">
        <v>50000</v>
      </c>
      <c r="BN25" s="21">
        <v>50000</v>
      </c>
      <c r="BO25" s="21">
        <v>100000</v>
      </c>
      <c r="BP25" s="21">
        <f t="shared" si="1"/>
        <v>600000</v>
      </c>
      <c r="BQ25" s="21">
        <v>100000</v>
      </c>
      <c r="BR25" s="21">
        <v>100000</v>
      </c>
      <c r="BS25" s="21">
        <v>100000</v>
      </c>
      <c r="BT25" s="21">
        <v>150000</v>
      </c>
      <c r="BU25" s="21">
        <v>100000</v>
      </c>
      <c r="BV25" s="23">
        <f t="shared" si="2"/>
        <v>1150000</v>
      </c>
      <c r="BW25" s="23">
        <f t="shared" si="5"/>
        <v>211853.20000000019</v>
      </c>
      <c r="BX25" s="38">
        <v>150000</v>
      </c>
      <c r="BY25" s="43"/>
      <c r="BZ25" s="43"/>
      <c r="CA25" s="43"/>
      <c r="CB25" s="43"/>
      <c r="CC25" s="43"/>
      <c r="CD25" s="43"/>
      <c r="CE25" s="41"/>
    </row>
    <row r="26" spans="1:83" s="1" customFormat="1" ht="126" customHeight="1" x14ac:dyDescent="0.2">
      <c r="A26" s="27">
        <v>967</v>
      </c>
      <c r="B26" s="28" t="s">
        <v>243</v>
      </c>
      <c r="C26" s="29" t="s">
        <v>244</v>
      </c>
      <c r="D26" s="16" t="s">
        <v>13</v>
      </c>
      <c r="E26" s="17" t="s">
        <v>53</v>
      </c>
      <c r="F26" s="18">
        <v>21386281</v>
      </c>
      <c r="G26" s="19">
        <f t="shared" si="6"/>
        <v>4277256.2</v>
      </c>
      <c r="H26" s="18">
        <v>24614913</v>
      </c>
      <c r="I26" s="20" t="s">
        <v>245</v>
      </c>
      <c r="J26" s="20" t="s">
        <v>246</v>
      </c>
      <c r="K26" s="21"/>
      <c r="L26" s="21"/>
      <c r="M26" s="21"/>
      <c r="N26" s="21"/>
      <c r="O26" s="21"/>
      <c r="P26" s="21"/>
      <c r="Q26" s="22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>
        <v>0</v>
      </c>
      <c r="BE26" s="21">
        <v>200000</v>
      </c>
      <c r="BF26" s="21">
        <v>200000</v>
      </c>
      <c r="BG26" s="21">
        <v>200000</v>
      </c>
      <c r="BH26" s="21">
        <v>200000</v>
      </c>
      <c r="BI26" s="21">
        <v>200000</v>
      </c>
      <c r="BJ26" s="21">
        <v>200000</v>
      </c>
      <c r="BK26" s="21">
        <v>200000</v>
      </c>
      <c r="BL26" s="21">
        <v>200000</v>
      </c>
      <c r="BM26" s="21">
        <v>300000</v>
      </c>
      <c r="BN26" s="21">
        <v>200000</v>
      </c>
      <c r="BO26" s="21">
        <v>300000</v>
      </c>
      <c r="BP26" s="21">
        <f t="shared" si="1"/>
        <v>2400000</v>
      </c>
      <c r="BQ26" s="21">
        <v>300000</v>
      </c>
      <c r="BR26" s="21">
        <v>150000</v>
      </c>
      <c r="BS26" s="21">
        <v>150000</v>
      </c>
      <c r="BT26" s="21">
        <v>200000</v>
      </c>
      <c r="BU26" s="21">
        <v>200000</v>
      </c>
      <c r="BV26" s="23">
        <f t="shared" si="2"/>
        <v>3400000</v>
      </c>
      <c r="BW26" s="23">
        <f t="shared" si="5"/>
        <v>877256.20000000019</v>
      </c>
      <c r="BX26" s="38">
        <v>300000</v>
      </c>
      <c r="BY26" s="43"/>
      <c r="BZ26" s="43"/>
      <c r="CA26" s="43"/>
      <c r="CB26" s="43"/>
      <c r="CC26" s="43"/>
      <c r="CD26" s="43"/>
      <c r="CE26" s="41"/>
    </row>
    <row r="27" spans="1:83" s="1" customFormat="1" ht="57.75" customHeight="1" x14ac:dyDescent="0.2">
      <c r="A27" s="14">
        <v>1318</v>
      </c>
      <c r="B27" s="24" t="s">
        <v>558</v>
      </c>
      <c r="C27" s="24" t="s">
        <v>450</v>
      </c>
      <c r="D27" s="16" t="s">
        <v>28</v>
      </c>
      <c r="E27" s="17"/>
      <c r="F27" s="18">
        <v>20819773.050000001</v>
      </c>
      <c r="G27" s="19">
        <f t="shared" si="6"/>
        <v>4163954.6100000003</v>
      </c>
      <c r="H27" s="18">
        <v>39114083</v>
      </c>
      <c r="I27" s="20" t="s">
        <v>308</v>
      </c>
      <c r="J27" s="20" t="s">
        <v>451</v>
      </c>
      <c r="K27" s="21"/>
      <c r="L27" s="21"/>
      <c r="M27" s="21"/>
      <c r="N27" s="21"/>
      <c r="O27" s="21"/>
      <c r="P27" s="21"/>
      <c r="Q27" s="22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>
        <f t="shared" si="1"/>
        <v>0</v>
      </c>
      <c r="BQ27" s="21"/>
      <c r="BR27" s="21"/>
      <c r="BS27" s="21"/>
      <c r="BT27" s="21"/>
      <c r="BU27" s="21"/>
      <c r="BV27" s="23">
        <f t="shared" si="2"/>
        <v>0</v>
      </c>
      <c r="BW27" s="23">
        <f t="shared" si="5"/>
        <v>4163954.6100000003</v>
      </c>
      <c r="BX27" s="38">
        <v>600000</v>
      </c>
      <c r="BY27" s="43"/>
      <c r="BZ27" s="43"/>
      <c r="CA27" s="43"/>
      <c r="CB27" s="43"/>
      <c r="CC27" s="43"/>
      <c r="CD27" s="43"/>
      <c r="CE27" s="41"/>
    </row>
    <row r="28" spans="1:83" s="1" customFormat="1" ht="44.25" customHeight="1" x14ac:dyDescent="0.2">
      <c r="A28" s="14">
        <v>1247</v>
      </c>
      <c r="B28" s="25" t="s">
        <v>390</v>
      </c>
      <c r="C28" s="26" t="s">
        <v>398</v>
      </c>
      <c r="D28" s="16" t="s">
        <v>13</v>
      </c>
      <c r="E28" s="17" t="s">
        <v>183</v>
      </c>
      <c r="F28" s="18">
        <v>1604341</v>
      </c>
      <c r="G28" s="19">
        <f t="shared" si="6"/>
        <v>320868.2</v>
      </c>
      <c r="H28" s="18">
        <v>3217151</v>
      </c>
      <c r="I28" s="20" t="s">
        <v>392</v>
      </c>
      <c r="J28" s="20" t="s">
        <v>393</v>
      </c>
      <c r="K28" s="21"/>
      <c r="L28" s="21"/>
      <c r="M28" s="21"/>
      <c r="N28" s="21"/>
      <c r="O28" s="21"/>
      <c r="P28" s="21"/>
      <c r="Q28" s="22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>
        <f t="shared" si="1"/>
        <v>0</v>
      </c>
      <c r="BQ28" s="21"/>
      <c r="BR28" s="21">
        <v>80000</v>
      </c>
      <c r="BS28" s="21">
        <v>20000</v>
      </c>
      <c r="BT28" s="21">
        <v>50000</v>
      </c>
      <c r="BU28" s="21">
        <v>50000</v>
      </c>
      <c r="BV28" s="23">
        <f t="shared" si="2"/>
        <v>200000</v>
      </c>
      <c r="BW28" s="23">
        <f t="shared" si="5"/>
        <v>120868.20000000001</v>
      </c>
      <c r="BX28" s="38">
        <v>50000</v>
      </c>
      <c r="BY28" s="43"/>
      <c r="BZ28" s="43"/>
      <c r="CA28" s="43"/>
      <c r="CB28" s="43"/>
      <c r="CC28" s="43"/>
      <c r="CD28" s="43"/>
      <c r="CE28" s="41"/>
    </row>
    <row r="29" spans="1:83" s="1" customFormat="1" ht="45.75" customHeight="1" x14ac:dyDescent="0.2">
      <c r="A29" s="14">
        <v>1241</v>
      </c>
      <c r="B29" s="25" t="s">
        <v>390</v>
      </c>
      <c r="C29" s="26" t="s">
        <v>391</v>
      </c>
      <c r="D29" s="16" t="s">
        <v>13</v>
      </c>
      <c r="E29" s="17" t="s">
        <v>183</v>
      </c>
      <c r="F29" s="18">
        <v>5347803</v>
      </c>
      <c r="G29" s="19">
        <f t="shared" si="6"/>
        <v>1069560.6000000001</v>
      </c>
      <c r="H29" s="18">
        <v>10723836</v>
      </c>
      <c r="I29" s="20" t="s">
        <v>392</v>
      </c>
      <c r="J29" s="20" t="s">
        <v>393</v>
      </c>
      <c r="K29" s="21"/>
      <c r="L29" s="21"/>
      <c r="M29" s="21"/>
      <c r="N29" s="21"/>
      <c r="O29" s="21"/>
      <c r="P29" s="21"/>
      <c r="Q29" s="22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>
        <f t="shared" si="1"/>
        <v>0</v>
      </c>
      <c r="BQ29" s="21"/>
      <c r="BR29" s="21">
        <v>100000</v>
      </c>
      <c r="BS29" s="21">
        <v>100000</v>
      </c>
      <c r="BT29" s="21">
        <v>250000</v>
      </c>
      <c r="BU29" s="21">
        <v>250000</v>
      </c>
      <c r="BV29" s="23">
        <f t="shared" si="2"/>
        <v>700000</v>
      </c>
      <c r="BW29" s="23">
        <f t="shared" si="5"/>
        <v>369560.60000000009</v>
      </c>
      <c r="BX29" s="38">
        <v>150000</v>
      </c>
      <c r="BY29" s="43"/>
      <c r="BZ29" s="43"/>
      <c r="CA29" s="43"/>
      <c r="CB29" s="43"/>
      <c r="CC29" s="43"/>
      <c r="CD29" s="43"/>
      <c r="CE29" s="41"/>
    </row>
    <row r="30" spans="1:83" s="1" customFormat="1" ht="44.25" customHeight="1" x14ac:dyDescent="0.2">
      <c r="A30" s="14">
        <v>1242</v>
      </c>
      <c r="B30" s="25" t="s">
        <v>390</v>
      </c>
      <c r="C30" s="26" t="s">
        <v>394</v>
      </c>
      <c r="D30" s="16" t="s">
        <v>13</v>
      </c>
      <c r="E30" s="17" t="s">
        <v>183</v>
      </c>
      <c r="F30" s="18">
        <v>3926821</v>
      </c>
      <c r="G30" s="19">
        <f t="shared" si="6"/>
        <v>785364.20000000007</v>
      </c>
      <c r="H30" s="18">
        <v>8178964</v>
      </c>
      <c r="I30" s="20" t="s">
        <v>392</v>
      </c>
      <c r="J30" s="20" t="s">
        <v>393</v>
      </c>
      <c r="K30" s="21"/>
      <c r="L30" s="21"/>
      <c r="M30" s="21"/>
      <c r="N30" s="21"/>
      <c r="O30" s="21"/>
      <c r="P30" s="21"/>
      <c r="Q30" s="22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>
        <f t="shared" si="1"/>
        <v>0</v>
      </c>
      <c r="BQ30" s="21"/>
      <c r="BR30" s="21">
        <v>100000</v>
      </c>
      <c r="BS30" s="21">
        <v>100000</v>
      </c>
      <c r="BT30" s="21">
        <v>200000</v>
      </c>
      <c r="BU30" s="21">
        <v>200000</v>
      </c>
      <c r="BV30" s="23">
        <f t="shared" si="2"/>
        <v>600000</v>
      </c>
      <c r="BW30" s="23">
        <f t="shared" si="5"/>
        <v>185364.20000000007</v>
      </c>
      <c r="BX30" s="38">
        <v>100000</v>
      </c>
      <c r="BY30" s="43"/>
      <c r="BZ30" s="43"/>
      <c r="CA30" s="43"/>
      <c r="CB30" s="43"/>
      <c r="CC30" s="43"/>
      <c r="CD30" s="43"/>
      <c r="CE30" s="41"/>
    </row>
    <row r="31" spans="1:83" s="1" customFormat="1" ht="44.25" customHeight="1" x14ac:dyDescent="0.2">
      <c r="A31" s="14">
        <v>1243</v>
      </c>
      <c r="B31" s="25" t="s">
        <v>390</v>
      </c>
      <c r="C31" s="26" t="s">
        <v>395</v>
      </c>
      <c r="D31" s="16" t="s">
        <v>13</v>
      </c>
      <c r="E31" s="17" t="s">
        <v>183</v>
      </c>
      <c r="F31" s="18">
        <v>2139121</v>
      </c>
      <c r="G31" s="19">
        <f t="shared" si="6"/>
        <v>427824.2</v>
      </c>
      <c r="H31" s="18">
        <v>4289534</v>
      </c>
      <c r="I31" s="20" t="s">
        <v>392</v>
      </c>
      <c r="J31" s="20" t="s">
        <v>393</v>
      </c>
      <c r="K31" s="21"/>
      <c r="L31" s="21"/>
      <c r="M31" s="21"/>
      <c r="N31" s="21"/>
      <c r="O31" s="21"/>
      <c r="P31" s="21"/>
      <c r="Q31" s="22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>
        <f t="shared" si="1"/>
        <v>0</v>
      </c>
      <c r="BQ31" s="21"/>
      <c r="BR31" s="21">
        <v>80000</v>
      </c>
      <c r="BS31" s="21">
        <v>20000</v>
      </c>
      <c r="BT31" s="21">
        <v>100000</v>
      </c>
      <c r="BU31" s="21">
        <v>100000</v>
      </c>
      <c r="BV31" s="23">
        <f t="shared" si="2"/>
        <v>300000</v>
      </c>
      <c r="BW31" s="23">
        <f t="shared" si="5"/>
        <v>127824.20000000001</v>
      </c>
      <c r="BX31" s="38">
        <v>100000</v>
      </c>
      <c r="BY31" s="43"/>
      <c r="BZ31" s="43"/>
      <c r="CA31" s="43"/>
      <c r="CB31" s="43"/>
      <c r="CC31" s="43"/>
      <c r="CD31" s="43"/>
      <c r="CE31" s="41"/>
    </row>
    <row r="32" spans="1:83" s="1" customFormat="1" ht="45" customHeight="1" x14ac:dyDescent="0.2">
      <c r="A32" s="14">
        <v>1246</v>
      </c>
      <c r="B32" s="25" t="s">
        <v>390</v>
      </c>
      <c r="C32" s="26" t="s">
        <v>397</v>
      </c>
      <c r="D32" s="16" t="s">
        <v>13</v>
      </c>
      <c r="E32" s="17" t="s">
        <v>183</v>
      </c>
      <c r="F32" s="18">
        <v>1955763</v>
      </c>
      <c r="G32" s="19">
        <f t="shared" si="6"/>
        <v>391152.60000000003</v>
      </c>
      <c r="H32" s="18">
        <v>3617256</v>
      </c>
      <c r="I32" s="20" t="s">
        <v>392</v>
      </c>
      <c r="J32" s="20" t="s">
        <v>393</v>
      </c>
      <c r="K32" s="21"/>
      <c r="L32" s="21"/>
      <c r="M32" s="21"/>
      <c r="N32" s="21"/>
      <c r="O32" s="21"/>
      <c r="P32" s="21"/>
      <c r="Q32" s="22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>
        <f t="shared" si="1"/>
        <v>0</v>
      </c>
      <c r="BQ32" s="21"/>
      <c r="BR32" s="21">
        <v>80000</v>
      </c>
      <c r="BS32" s="21">
        <v>20000</v>
      </c>
      <c r="BT32" s="21">
        <v>50000</v>
      </c>
      <c r="BU32" s="21">
        <v>50000</v>
      </c>
      <c r="BV32" s="23">
        <f t="shared" si="2"/>
        <v>200000</v>
      </c>
      <c r="BW32" s="23">
        <f t="shared" si="5"/>
        <v>191152.60000000003</v>
      </c>
      <c r="BX32" s="38">
        <v>100000</v>
      </c>
      <c r="BY32" s="43"/>
      <c r="BZ32" s="43"/>
      <c r="CA32" s="43"/>
      <c r="CB32" s="43"/>
      <c r="CC32" s="43"/>
      <c r="CD32" s="43"/>
      <c r="CE32" s="41"/>
    </row>
    <row r="33" spans="1:83" s="1" customFormat="1" ht="54.75" customHeight="1" x14ac:dyDescent="0.2">
      <c r="A33" s="14">
        <v>1248</v>
      </c>
      <c r="B33" s="25" t="s">
        <v>390</v>
      </c>
      <c r="C33" s="26" t="s">
        <v>399</v>
      </c>
      <c r="D33" s="16" t="s">
        <v>13</v>
      </c>
      <c r="E33" s="17" t="s">
        <v>400</v>
      </c>
      <c r="F33" s="18">
        <v>1245272</v>
      </c>
      <c r="G33" s="19">
        <f t="shared" si="6"/>
        <v>249054.40000000002</v>
      </c>
      <c r="H33" s="18">
        <v>2344829</v>
      </c>
      <c r="I33" s="20" t="s">
        <v>392</v>
      </c>
      <c r="J33" s="20" t="s">
        <v>393</v>
      </c>
      <c r="K33" s="21"/>
      <c r="L33" s="21"/>
      <c r="M33" s="21"/>
      <c r="N33" s="21"/>
      <c r="O33" s="21"/>
      <c r="P33" s="21"/>
      <c r="Q33" s="22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>
        <f t="shared" si="1"/>
        <v>0</v>
      </c>
      <c r="BQ33" s="21"/>
      <c r="BR33" s="21">
        <v>50000</v>
      </c>
      <c r="BS33" s="21">
        <v>0</v>
      </c>
      <c r="BT33" s="21"/>
      <c r="BU33" s="21">
        <v>50000</v>
      </c>
      <c r="BV33" s="23">
        <f t="shared" si="2"/>
        <v>100000</v>
      </c>
      <c r="BW33" s="23">
        <f t="shared" si="5"/>
        <v>149054.40000000002</v>
      </c>
      <c r="BX33" s="38">
        <v>100000</v>
      </c>
      <c r="BY33" s="43"/>
      <c r="BZ33" s="43"/>
      <c r="CA33" s="43"/>
      <c r="CB33" s="43"/>
      <c r="CC33" s="43"/>
      <c r="CD33" s="43"/>
      <c r="CE33" s="41"/>
    </row>
    <row r="34" spans="1:83" s="1" customFormat="1" ht="45" customHeight="1" x14ac:dyDescent="0.2">
      <c r="A34" s="14">
        <v>1249</v>
      </c>
      <c r="B34" s="25" t="s">
        <v>390</v>
      </c>
      <c r="C34" s="26" t="s">
        <v>401</v>
      </c>
      <c r="D34" s="16" t="s">
        <v>13</v>
      </c>
      <c r="E34" s="17" t="s">
        <v>400</v>
      </c>
      <c r="F34" s="18">
        <v>1420982</v>
      </c>
      <c r="G34" s="19">
        <f t="shared" si="6"/>
        <v>284196.40000000002</v>
      </c>
      <c r="H34" s="18">
        <v>2544872</v>
      </c>
      <c r="I34" s="20" t="s">
        <v>392</v>
      </c>
      <c r="J34" s="20" t="s">
        <v>393</v>
      </c>
      <c r="K34" s="21"/>
      <c r="L34" s="21"/>
      <c r="M34" s="21"/>
      <c r="N34" s="21"/>
      <c r="O34" s="21"/>
      <c r="P34" s="21"/>
      <c r="Q34" s="22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>
        <f t="shared" si="1"/>
        <v>0</v>
      </c>
      <c r="BQ34" s="21"/>
      <c r="BR34" s="21">
        <v>50000</v>
      </c>
      <c r="BS34" s="21">
        <v>0</v>
      </c>
      <c r="BT34" s="21"/>
      <c r="BU34" s="21">
        <v>50000</v>
      </c>
      <c r="BV34" s="23">
        <f t="shared" si="2"/>
        <v>100000</v>
      </c>
      <c r="BW34" s="23">
        <f t="shared" si="5"/>
        <v>184196.40000000002</v>
      </c>
      <c r="BX34" s="38">
        <v>100000</v>
      </c>
      <c r="BY34" s="43"/>
      <c r="BZ34" s="43"/>
      <c r="CA34" s="43"/>
      <c r="CB34" s="43"/>
      <c r="CC34" s="43"/>
      <c r="CD34" s="43"/>
      <c r="CE34" s="41"/>
    </row>
    <row r="35" spans="1:83" s="1" customFormat="1" ht="42.75" customHeight="1" x14ac:dyDescent="0.2">
      <c r="A35" s="14">
        <v>1245</v>
      </c>
      <c r="B35" s="28" t="s">
        <v>390</v>
      </c>
      <c r="C35" s="29" t="s">
        <v>396</v>
      </c>
      <c r="D35" s="16" t="s">
        <v>13</v>
      </c>
      <c r="E35" s="17" t="s">
        <v>183</v>
      </c>
      <c r="F35" s="18">
        <v>5668635</v>
      </c>
      <c r="G35" s="19">
        <f t="shared" si="6"/>
        <v>1133727</v>
      </c>
      <c r="H35" s="18">
        <v>9235038</v>
      </c>
      <c r="I35" s="20" t="s">
        <v>392</v>
      </c>
      <c r="J35" s="20" t="s">
        <v>393</v>
      </c>
      <c r="K35" s="21"/>
      <c r="L35" s="21"/>
      <c r="M35" s="21"/>
      <c r="N35" s="21"/>
      <c r="O35" s="21"/>
      <c r="P35" s="21"/>
      <c r="Q35" s="22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>
        <f t="shared" si="1"/>
        <v>0</v>
      </c>
      <c r="BQ35" s="21"/>
      <c r="BR35" s="21">
        <v>0</v>
      </c>
      <c r="BS35" s="21">
        <v>100000</v>
      </c>
      <c r="BT35" s="21">
        <v>300000</v>
      </c>
      <c r="BU35" s="21">
        <v>300000</v>
      </c>
      <c r="BV35" s="23">
        <f t="shared" si="2"/>
        <v>700000</v>
      </c>
      <c r="BW35" s="23">
        <f t="shared" si="5"/>
        <v>433727</v>
      </c>
      <c r="BX35" s="38">
        <v>200000</v>
      </c>
      <c r="BY35" s="43"/>
      <c r="BZ35" s="43"/>
      <c r="CA35" s="43"/>
      <c r="CB35" s="43"/>
      <c r="CC35" s="43"/>
      <c r="CD35" s="43"/>
      <c r="CE35" s="41"/>
    </row>
    <row r="36" spans="1:83" s="1" customFormat="1" ht="42.75" customHeight="1" x14ac:dyDescent="0.2">
      <c r="A36" s="14">
        <v>1187</v>
      </c>
      <c r="B36" s="25" t="s">
        <v>45</v>
      </c>
      <c r="C36" s="26" t="s">
        <v>195</v>
      </c>
      <c r="D36" s="16" t="s">
        <v>13</v>
      </c>
      <c r="E36" s="17" t="s">
        <v>196</v>
      </c>
      <c r="F36" s="18">
        <v>15535236</v>
      </c>
      <c r="G36" s="19">
        <f t="shared" si="6"/>
        <v>3107047.2</v>
      </c>
      <c r="H36" s="18">
        <v>19373925</v>
      </c>
      <c r="I36" s="20" t="s">
        <v>197</v>
      </c>
      <c r="J36" s="20" t="s">
        <v>198</v>
      </c>
      <c r="K36" s="21"/>
      <c r="L36" s="21"/>
      <c r="M36" s="21"/>
      <c r="N36" s="21"/>
      <c r="O36" s="21"/>
      <c r="P36" s="21"/>
      <c r="Q36" s="22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>
        <v>0</v>
      </c>
      <c r="BN36" s="21"/>
      <c r="BO36" s="21"/>
      <c r="BP36" s="21">
        <f t="shared" si="1"/>
        <v>0</v>
      </c>
      <c r="BQ36" s="21"/>
      <c r="BR36" s="21"/>
      <c r="BS36" s="21"/>
      <c r="BT36" s="21">
        <v>0</v>
      </c>
      <c r="BU36" s="21">
        <v>500000</v>
      </c>
      <c r="BV36" s="23">
        <f t="shared" si="2"/>
        <v>500000</v>
      </c>
      <c r="BW36" s="23">
        <f t="shared" si="5"/>
        <v>2607047.2000000002</v>
      </c>
      <c r="BX36" s="38">
        <v>500000</v>
      </c>
      <c r="BY36" s="43"/>
      <c r="BZ36" s="43"/>
      <c r="CA36" s="43"/>
      <c r="CB36" s="43"/>
      <c r="CC36" s="43"/>
      <c r="CD36" s="43"/>
      <c r="CE36" s="41"/>
    </row>
    <row r="37" spans="1:83" s="1" customFormat="1" ht="103.5" customHeight="1" x14ac:dyDescent="0.2">
      <c r="A37" s="14">
        <v>1066</v>
      </c>
      <c r="B37" s="25" t="s">
        <v>45</v>
      </c>
      <c r="C37" s="26" t="s">
        <v>46</v>
      </c>
      <c r="D37" s="16" t="s">
        <v>47</v>
      </c>
      <c r="E37" s="17" t="s">
        <v>48</v>
      </c>
      <c r="F37" s="18">
        <v>8410692</v>
      </c>
      <c r="G37" s="19">
        <f t="shared" si="6"/>
        <v>1682138.4000000001</v>
      </c>
      <c r="H37" s="18">
        <v>9642055</v>
      </c>
      <c r="I37" s="20" t="s">
        <v>49</v>
      </c>
      <c r="J37" s="20" t="s">
        <v>50</v>
      </c>
      <c r="K37" s="21"/>
      <c r="L37" s="21"/>
      <c r="M37" s="21"/>
      <c r="N37" s="21"/>
      <c r="O37" s="21"/>
      <c r="P37" s="21"/>
      <c r="Q37" s="22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>
        <v>0</v>
      </c>
      <c r="BI37" s="21">
        <v>0</v>
      </c>
      <c r="BJ37" s="21">
        <v>0</v>
      </c>
      <c r="BK37" s="21">
        <v>200000</v>
      </c>
      <c r="BL37" s="21">
        <v>100000</v>
      </c>
      <c r="BM37" s="21">
        <v>200000</v>
      </c>
      <c r="BN37" s="21">
        <v>150000</v>
      </c>
      <c r="BO37" s="21">
        <v>200000</v>
      </c>
      <c r="BP37" s="21">
        <f t="shared" si="1"/>
        <v>850000</v>
      </c>
      <c r="BQ37" s="21">
        <v>200000</v>
      </c>
      <c r="BR37" s="21">
        <v>100000</v>
      </c>
      <c r="BS37" s="21">
        <v>100000</v>
      </c>
      <c r="BT37" s="21">
        <v>100000</v>
      </c>
      <c r="BU37" s="21">
        <v>200000</v>
      </c>
      <c r="BV37" s="23">
        <f t="shared" si="2"/>
        <v>1550000</v>
      </c>
      <c r="BW37" s="23">
        <f t="shared" si="5"/>
        <v>132138.40000000014</v>
      </c>
      <c r="BX37" s="38">
        <v>100000</v>
      </c>
      <c r="BY37" s="43"/>
      <c r="BZ37" s="43"/>
      <c r="CA37" s="43"/>
      <c r="CB37" s="43"/>
      <c r="CC37" s="43"/>
      <c r="CD37" s="43"/>
      <c r="CE37" s="41"/>
    </row>
    <row r="38" spans="1:83" s="1" customFormat="1" ht="71.25" customHeight="1" x14ac:dyDescent="0.2">
      <c r="A38" s="14">
        <v>1177</v>
      </c>
      <c r="B38" s="25" t="s">
        <v>45</v>
      </c>
      <c r="C38" s="26" t="s">
        <v>562</v>
      </c>
      <c r="D38" s="16" t="s">
        <v>47</v>
      </c>
      <c r="E38" s="17" t="s">
        <v>128</v>
      </c>
      <c r="F38" s="18">
        <v>18884348</v>
      </c>
      <c r="G38" s="19">
        <f t="shared" si="6"/>
        <v>3776869.6</v>
      </c>
      <c r="H38" s="18">
        <v>21652608</v>
      </c>
      <c r="I38" s="20" t="s">
        <v>129</v>
      </c>
      <c r="J38" s="20" t="s">
        <v>130</v>
      </c>
      <c r="K38" s="21"/>
      <c r="L38" s="21"/>
      <c r="M38" s="21"/>
      <c r="N38" s="21"/>
      <c r="O38" s="21"/>
      <c r="P38" s="21"/>
      <c r="Q38" s="22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>
        <v>0</v>
      </c>
      <c r="BM38" s="21">
        <v>0</v>
      </c>
      <c r="BN38" s="21">
        <v>0</v>
      </c>
      <c r="BO38" s="21">
        <v>300000</v>
      </c>
      <c r="BP38" s="21">
        <f t="shared" ref="BP38:BP82" si="7">SUM(K38:BO38)</f>
        <v>300000</v>
      </c>
      <c r="BQ38" s="21">
        <v>300000</v>
      </c>
      <c r="BR38" s="21">
        <v>200000</v>
      </c>
      <c r="BS38" s="21">
        <v>200000</v>
      </c>
      <c r="BT38" s="21">
        <v>1000000</v>
      </c>
      <c r="BU38" s="21">
        <v>750000</v>
      </c>
      <c r="BV38" s="23">
        <f t="shared" ref="BV38:BV82" si="8">SUM(BP38:BU38)</f>
        <v>2750000</v>
      </c>
      <c r="BW38" s="23">
        <f t="shared" ref="BW38:BW59" si="9">SUM(G38-BV38)</f>
        <v>1026869.6000000001</v>
      </c>
      <c r="BX38" s="38">
        <v>300000</v>
      </c>
      <c r="BY38" s="43"/>
      <c r="BZ38" s="43"/>
      <c r="CA38" s="43"/>
      <c r="CB38" s="43"/>
      <c r="CC38" s="43"/>
      <c r="CD38" s="43"/>
      <c r="CE38" s="41"/>
    </row>
    <row r="39" spans="1:83" s="1" customFormat="1" ht="73.5" customHeight="1" x14ac:dyDescent="0.2">
      <c r="A39" s="14">
        <v>1175</v>
      </c>
      <c r="B39" s="25" t="s">
        <v>119</v>
      </c>
      <c r="C39" s="26" t="s">
        <v>120</v>
      </c>
      <c r="D39" s="16" t="s">
        <v>13</v>
      </c>
      <c r="E39" s="17" t="s">
        <v>14</v>
      </c>
      <c r="F39" s="18">
        <v>29425269</v>
      </c>
      <c r="G39" s="19">
        <f t="shared" si="6"/>
        <v>5885053.8000000007</v>
      </c>
      <c r="H39" s="18">
        <v>30023959</v>
      </c>
      <c r="I39" s="20" t="s">
        <v>121</v>
      </c>
      <c r="J39" s="20" t="s">
        <v>122</v>
      </c>
      <c r="K39" s="21"/>
      <c r="L39" s="21"/>
      <c r="M39" s="21"/>
      <c r="N39" s="21"/>
      <c r="O39" s="21"/>
      <c r="P39" s="21"/>
      <c r="Q39" s="22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>
        <v>0</v>
      </c>
      <c r="BN39" s="21">
        <v>0</v>
      </c>
      <c r="BO39" s="21">
        <v>0</v>
      </c>
      <c r="BP39" s="21">
        <f t="shared" si="7"/>
        <v>0</v>
      </c>
      <c r="BQ39" s="21">
        <v>0</v>
      </c>
      <c r="BR39" s="21">
        <v>300000</v>
      </c>
      <c r="BS39" s="21">
        <v>300000</v>
      </c>
      <c r="BT39" s="21">
        <v>300000</v>
      </c>
      <c r="BU39" s="21">
        <v>300000</v>
      </c>
      <c r="BV39" s="23">
        <f t="shared" si="8"/>
        <v>1200000</v>
      </c>
      <c r="BW39" s="23">
        <f t="shared" si="9"/>
        <v>4685053.8000000007</v>
      </c>
      <c r="BX39" s="38">
        <v>300000</v>
      </c>
      <c r="BY39" s="43"/>
      <c r="BZ39" s="43"/>
      <c r="CA39" s="43"/>
      <c r="CB39" s="43"/>
      <c r="CC39" s="43"/>
      <c r="CD39" s="43"/>
      <c r="CE39" s="41"/>
    </row>
    <row r="40" spans="1:83" s="1" customFormat="1" ht="69.75" customHeight="1" x14ac:dyDescent="0.2">
      <c r="A40" s="14">
        <v>1188</v>
      </c>
      <c r="B40" s="25" t="s">
        <v>119</v>
      </c>
      <c r="C40" s="26" t="s">
        <v>260</v>
      </c>
      <c r="D40" s="16" t="s">
        <v>13</v>
      </c>
      <c r="E40" s="17" t="s">
        <v>14</v>
      </c>
      <c r="F40" s="18">
        <v>23637276</v>
      </c>
      <c r="G40" s="19">
        <f t="shared" si="6"/>
        <v>4727455.2</v>
      </c>
      <c r="H40" s="18">
        <v>29662297</v>
      </c>
      <c r="I40" s="20" t="s">
        <v>261</v>
      </c>
      <c r="J40" s="20" t="s">
        <v>262</v>
      </c>
      <c r="K40" s="21"/>
      <c r="L40" s="21"/>
      <c r="M40" s="21"/>
      <c r="N40" s="21"/>
      <c r="O40" s="21"/>
      <c r="P40" s="21"/>
      <c r="Q40" s="22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>
        <v>0</v>
      </c>
      <c r="BN40" s="21">
        <v>0</v>
      </c>
      <c r="BO40" s="21">
        <v>400000</v>
      </c>
      <c r="BP40" s="21">
        <f t="shared" si="7"/>
        <v>400000</v>
      </c>
      <c r="BQ40" s="21">
        <v>400000</v>
      </c>
      <c r="BR40" s="21">
        <v>400000</v>
      </c>
      <c r="BS40" s="21">
        <v>300000</v>
      </c>
      <c r="BT40" s="21">
        <v>500000</v>
      </c>
      <c r="BU40" s="21">
        <v>750000</v>
      </c>
      <c r="BV40" s="23">
        <f t="shared" si="8"/>
        <v>2750000</v>
      </c>
      <c r="BW40" s="23">
        <f t="shared" si="9"/>
        <v>1977455.2000000002</v>
      </c>
      <c r="BX40" s="38">
        <v>400000</v>
      </c>
      <c r="BY40" s="43"/>
      <c r="BZ40" s="43"/>
      <c r="CA40" s="43"/>
      <c r="CB40" s="43"/>
      <c r="CC40" s="43"/>
      <c r="CD40" s="43"/>
      <c r="CE40" s="41"/>
    </row>
    <row r="41" spans="1:83" s="1" customFormat="1" ht="72" customHeight="1" x14ac:dyDescent="0.2">
      <c r="A41" s="14">
        <v>1272</v>
      </c>
      <c r="B41" s="25" t="s">
        <v>434</v>
      </c>
      <c r="C41" s="26" t="s">
        <v>435</v>
      </c>
      <c r="D41" s="16" t="s">
        <v>13</v>
      </c>
      <c r="E41" s="17" t="s">
        <v>96</v>
      </c>
      <c r="F41" s="18">
        <v>5877344</v>
      </c>
      <c r="G41" s="19">
        <f t="shared" si="6"/>
        <v>1175468.8</v>
      </c>
      <c r="H41" s="18">
        <v>6899311</v>
      </c>
      <c r="I41" s="20" t="s">
        <v>436</v>
      </c>
      <c r="J41" s="20" t="s">
        <v>437</v>
      </c>
      <c r="K41" s="21"/>
      <c r="L41" s="21"/>
      <c r="M41" s="21"/>
      <c r="N41" s="21"/>
      <c r="O41" s="21"/>
      <c r="P41" s="21"/>
      <c r="Q41" s="22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>
        <f t="shared" si="7"/>
        <v>0</v>
      </c>
      <c r="BQ41" s="21"/>
      <c r="BR41" s="21"/>
      <c r="BS41" s="21">
        <v>0</v>
      </c>
      <c r="BT41" s="21">
        <v>250000</v>
      </c>
      <c r="BU41" s="21">
        <v>500000</v>
      </c>
      <c r="BV41" s="23">
        <f t="shared" si="8"/>
        <v>750000</v>
      </c>
      <c r="BW41" s="23">
        <f t="shared" si="9"/>
        <v>425468.80000000005</v>
      </c>
      <c r="BX41" s="38">
        <v>200000</v>
      </c>
      <c r="BY41" s="43"/>
      <c r="BZ41" s="43"/>
      <c r="CA41" s="43"/>
      <c r="CB41" s="43"/>
      <c r="CC41" s="43"/>
      <c r="CD41" s="43"/>
      <c r="CE41" s="41"/>
    </row>
    <row r="42" spans="1:83" s="1" customFormat="1" ht="70.5" customHeight="1" x14ac:dyDescent="0.2">
      <c r="A42" s="14">
        <v>1273</v>
      </c>
      <c r="B42" s="25" t="s">
        <v>434</v>
      </c>
      <c r="C42" s="26" t="s">
        <v>438</v>
      </c>
      <c r="D42" s="16" t="s">
        <v>13</v>
      </c>
      <c r="E42" s="17" t="s">
        <v>96</v>
      </c>
      <c r="F42" s="18">
        <v>10599629</v>
      </c>
      <c r="G42" s="19">
        <f t="shared" si="6"/>
        <v>2119925.8000000003</v>
      </c>
      <c r="H42" s="18">
        <v>12282498</v>
      </c>
      <c r="I42" s="20" t="s">
        <v>436</v>
      </c>
      <c r="J42" s="20" t="s">
        <v>437</v>
      </c>
      <c r="K42" s="21"/>
      <c r="L42" s="21"/>
      <c r="M42" s="21"/>
      <c r="N42" s="21"/>
      <c r="O42" s="21"/>
      <c r="P42" s="21"/>
      <c r="Q42" s="22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>
        <f t="shared" si="7"/>
        <v>0</v>
      </c>
      <c r="BQ42" s="21"/>
      <c r="BR42" s="21"/>
      <c r="BS42" s="21">
        <v>0</v>
      </c>
      <c r="BT42" s="21">
        <v>250000</v>
      </c>
      <c r="BU42" s="21">
        <v>750000</v>
      </c>
      <c r="BV42" s="23">
        <f t="shared" si="8"/>
        <v>1000000</v>
      </c>
      <c r="BW42" s="23">
        <f t="shared" si="9"/>
        <v>1119925.8000000003</v>
      </c>
      <c r="BX42" s="38">
        <v>300000</v>
      </c>
      <c r="BY42" s="43"/>
      <c r="BZ42" s="43"/>
      <c r="CA42" s="43"/>
      <c r="CB42" s="43"/>
      <c r="CC42" s="43"/>
      <c r="CD42" s="43"/>
      <c r="CE42" s="41"/>
    </row>
    <row r="43" spans="1:83" s="1" customFormat="1" ht="112.5" customHeight="1" x14ac:dyDescent="0.2">
      <c r="A43" s="27">
        <v>1030</v>
      </c>
      <c r="B43" s="25" t="s">
        <v>263</v>
      </c>
      <c r="C43" s="26" t="s">
        <v>264</v>
      </c>
      <c r="D43" s="16" t="s">
        <v>13</v>
      </c>
      <c r="E43" s="17" t="s">
        <v>192</v>
      </c>
      <c r="F43" s="18">
        <v>15359026</v>
      </c>
      <c r="G43" s="19">
        <f t="shared" si="6"/>
        <v>3071805.2</v>
      </c>
      <c r="H43" s="18">
        <v>17918551</v>
      </c>
      <c r="I43" s="20" t="s">
        <v>265</v>
      </c>
      <c r="J43" s="20" t="s">
        <v>266</v>
      </c>
      <c r="K43" s="21"/>
      <c r="L43" s="21"/>
      <c r="M43" s="21"/>
      <c r="N43" s="21"/>
      <c r="O43" s="21"/>
      <c r="P43" s="21"/>
      <c r="Q43" s="22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>
        <v>0</v>
      </c>
      <c r="BG43" s="21">
        <v>300000</v>
      </c>
      <c r="BH43" s="21">
        <v>300000</v>
      </c>
      <c r="BI43" s="21">
        <v>300000</v>
      </c>
      <c r="BJ43" s="21">
        <v>300000</v>
      </c>
      <c r="BK43" s="21">
        <v>100000</v>
      </c>
      <c r="BL43" s="21">
        <v>80000</v>
      </c>
      <c r="BM43" s="21">
        <v>100000</v>
      </c>
      <c r="BN43" s="21">
        <v>100000</v>
      </c>
      <c r="BO43" s="21">
        <v>50000</v>
      </c>
      <c r="BP43" s="21">
        <f t="shared" si="7"/>
        <v>1630000</v>
      </c>
      <c r="BQ43" s="21">
        <v>100000</v>
      </c>
      <c r="BR43" s="21">
        <v>100000</v>
      </c>
      <c r="BS43" s="21">
        <v>100000</v>
      </c>
      <c r="BT43" s="21">
        <v>300000</v>
      </c>
      <c r="BU43" s="21">
        <v>500000</v>
      </c>
      <c r="BV43" s="23">
        <f t="shared" si="8"/>
        <v>2730000</v>
      </c>
      <c r="BW43" s="23">
        <f t="shared" si="9"/>
        <v>341805.20000000019</v>
      </c>
      <c r="BX43" s="38">
        <v>200000</v>
      </c>
      <c r="BY43" s="43"/>
      <c r="BZ43" s="43"/>
      <c r="CA43" s="43"/>
      <c r="CB43" s="43"/>
      <c r="CC43" s="43"/>
      <c r="CD43" s="43"/>
      <c r="CE43" s="41"/>
    </row>
    <row r="44" spans="1:83" s="1" customFormat="1" ht="62.25" customHeight="1" x14ac:dyDescent="0.2">
      <c r="A44" s="14">
        <v>1228</v>
      </c>
      <c r="B44" s="25" t="s">
        <v>439</v>
      </c>
      <c r="C44" s="29" t="s">
        <v>440</v>
      </c>
      <c r="D44" s="16" t="s">
        <v>13</v>
      </c>
      <c r="E44" s="17" t="s">
        <v>172</v>
      </c>
      <c r="F44" s="18">
        <v>16899476</v>
      </c>
      <c r="G44" s="19">
        <f t="shared" si="6"/>
        <v>3379895.2</v>
      </c>
      <c r="H44" s="18">
        <v>25130877</v>
      </c>
      <c r="I44" s="20" t="s">
        <v>441</v>
      </c>
      <c r="J44" s="20" t="s">
        <v>442</v>
      </c>
      <c r="K44" s="21"/>
      <c r="L44" s="21"/>
      <c r="M44" s="21"/>
      <c r="N44" s="21"/>
      <c r="O44" s="21"/>
      <c r="P44" s="21"/>
      <c r="Q44" s="22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>
        <v>0</v>
      </c>
      <c r="BO44" s="21">
        <v>0</v>
      </c>
      <c r="BP44" s="21">
        <f t="shared" si="7"/>
        <v>0</v>
      </c>
      <c r="BQ44" s="21">
        <v>0</v>
      </c>
      <c r="BR44" s="21">
        <v>300000</v>
      </c>
      <c r="BS44" s="21">
        <v>300000</v>
      </c>
      <c r="BT44" s="21">
        <v>300000</v>
      </c>
      <c r="BU44" s="21">
        <v>300000</v>
      </c>
      <c r="BV44" s="23">
        <f t="shared" si="8"/>
        <v>1200000</v>
      </c>
      <c r="BW44" s="23">
        <f t="shared" si="9"/>
        <v>2179895.2000000002</v>
      </c>
      <c r="BX44" s="38">
        <v>300000</v>
      </c>
      <c r="BY44" s="43"/>
      <c r="BZ44" s="43"/>
      <c r="CA44" s="43"/>
      <c r="CB44" s="43"/>
      <c r="CC44" s="43"/>
      <c r="CD44" s="43"/>
      <c r="CE44" s="41"/>
    </row>
    <row r="45" spans="1:83" s="1" customFormat="1" ht="57.75" customHeight="1" x14ac:dyDescent="0.2">
      <c r="A45" s="14">
        <v>1312</v>
      </c>
      <c r="B45" s="14" t="s">
        <v>439</v>
      </c>
      <c r="C45" s="24" t="s">
        <v>452</v>
      </c>
      <c r="D45" s="16" t="s">
        <v>13</v>
      </c>
      <c r="E45" s="17"/>
      <c r="F45" s="18">
        <v>18475790</v>
      </c>
      <c r="G45" s="19">
        <f t="shared" si="6"/>
        <v>3695158</v>
      </c>
      <c r="H45" s="18">
        <v>26150538</v>
      </c>
      <c r="I45" s="20" t="s">
        <v>441</v>
      </c>
      <c r="J45" s="20" t="s">
        <v>453</v>
      </c>
      <c r="K45" s="21"/>
      <c r="L45" s="21"/>
      <c r="M45" s="21"/>
      <c r="N45" s="21"/>
      <c r="O45" s="21"/>
      <c r="P45" s="21"/>
      <c r="Q45" s="22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>
        <f t="shared" si="7"/>
        <v>0</v>
      </c>
      <c r="BQ45" s="21"/>
      <c r="BR45" s="21"/>
      <c r="BS45" s="21"/>
      <c r="BT45" s="21"/>
      <c r="BU45" s="21"/>
      <c r="BV45" s="23">
        <f t="shared" si="8"/>
        <v>0</v>
      </c>
      <c r="BW45" s="23">
        <f t="shared" si="9"/>
        <v>3695158</v>
      </c>
      <c r="BX45" s="38">
        <v>300000</v>
      </c>
      <c r="BY45" s="43"/>
      <c r="BZ45" s="43"/>
      <c r="CA45" s="43"/>
      <c r="CB45" s="43"/>
      <c r="CC45" s="43"/>
      <c r="CD45" s="43"/>
      <c r="CE45" s="41"/>
    </row>
    <row r="46" spans="1:83" s="1" customFormat="1" ht="209.25" customHeight="1" x14ac:dyDescent="0.2">
      <c r="A46" s="27">
        <v>142</v>
      </c>
      <c r="B46" s="16" t="s">
        <v>90</v>
      </c>
      <c r="C46" s="26" t="s">
        <v>91</v>
      </c>
      <c r="D46" s="16" t="s">
        <v>13</v>
      </c>
      <c r="E46" s="17" t="s">
        <v>92</v>
      </c>
      <c r="F46" s="19">
        <v>50449454</v>
      </c>
      <c r="G46" s="19">
        <f>PRODUCT(F46,0.2)</f>
        <v>10089890.800000001</v>
      </c>
      <c r="H46" s="18">
        <v>61145768</v>
      </c>
      <c r="I46" s="20" t="s">
        <v>93</v>
      </c>
      <c r="J46" s="20" t="s">
        <v>94</v>
      </c>
      <c r="K46" s="21"/>
      <c r="L46" s="21"/>
      <c r="M46" s="21"/>
      <c r="N46" s="21"/>
      <c r="O46" s="21"/>
      <c r="P46" s="21"/>
      <c r="Q46" s="22"/>
      <c r="R46" s="21"/>
      <c r="S46" s="21"/>
      <c r="T46" s="21"/>
      <c r="U46" s="21"/>
      <c r="V46" s="21"/>
      <c r="W46" s="21"/>
      <c r="X46" s="21">
        <v>0</v>
      </c>
      <c r="Y46" s="21"/>
      <c r="Z46" s="21">
        <v>500000</v>
      </c>
      <c r="AA46" s="21"/>
      <c r="AB46" s="21"/>
      <c r="AC46" s="21"/>
      <c r="AD46" s="21"/>
      <c r="AE46" s="21">
        <v>500000</v>
      </c>
      <c r="AF46" s="21">
        <v>500000</v>
      </c>
      <c r="AG46" s="21">
        <v>400000</v>
      </c>
      <c r="AH46" s="21">
        <v>300000</v>
      </c>
      <c r="AI46" s="21">
        <v>300000</v>
      </c>
      <c r="AJ46" s="21">
        <v>400000</v>
      </c>
      <c r="AK46" s="21">
        <v>300000</v>
      </c>
      <c r="AL46" s="21">
        <v>300000</v>
      </c>
      <c r="AM46" s="21">
        <v>200000</v>
      </c>
      <c r="AN46" s="21">
        <v>300000</v>
      </c>
      <c r="AO46" s="21">
        <v>200000</v>
      </c>
      <c r="AP46" s="21">
        <v>200000</v>
      </c>
      <c r="AQ46" s="21">
        <v>200000</v>
      </c>
      <c r="AR46" s="21">
        <v>200000</v>
      </c>
      <c r="AS46" s="21">
        <v>400000</v>
      </c>
      <c r="AT46" s="21">
        <v>400000</v>
      </c>
      <c r="AU46" s="21">
        <v>400000</v>
      </c>
      <c r="AV46" s="21"/>
      <c r="AW46" s="21">
        <v>100000</v>
      </c>
      <c r="AX46" s="21"/>
      <c r="AY46" s="21"/>
      <c r="AZ46" s="21"/>
      <c r="BA46" s="21"/>
      <c r="BB46" s="21"/>
      <c r="BC46" s="21"/>
      <c r="BD46" s="21"/>
      <c r="BE46" s="21"/>
      <c r="BF46" s="21">
        <v>0</v>
      </c>
      <c r="BG46" s="21"/>
      <c r="BH46" s="21">
        <v>0</v>
      </c>
      <c r="BI46" s="21">
        <v>0</v>
      </c>
      <c r="BJ46" s="21">
        <v>0</v>
      </c>
      <c r="BK46" s="21">
        <v>0</v>
      </c>
      <c r="BL46" s="21">
        <v>0</v>
      </c>
      <c r="BM46" s="21">
        <v>0</v>
      </c>
      <c r="BN46" s="21">
        <v>0</v>
      </c>
      <c r="BO46" s="21">
        <v>0</v>
      </c>
      <c r="BP46" s="21">
        <f t="shared" si="7"/>
        <v>6100000</v>
      </c>
      <c r="BQ46" s="21">
        <v>0</v>
      </c>
      <c r="BR46" s="21">
        <v>300000</v>
      </c>
      <c r="BS46" s="21">
        <v>300000</v>
      </c>
      <c r="BT46" s="21">
        <v>300000</v>
      </c>
      <c r="BU46" s="21">
        <v>300000</v>
      </c>
      <c r="BV46" s="23">
        <f t="shared" si="8"/>
        <v>7300000</v>
      </c>
      <c r="BW46" s="23">
        <f t="shared" si="9"/>
        <v>2789890.8000000007</v>
      </c>
      <c r="BX46" s="38">
        <v>300000</v>
      </c>
      <c r="BY46" s="43"/>
      <c r="BZ46" s="43"/>
      <c r="CA46" s="43"/>
      <c r="CB46" s="43"/>
      <c r="CC46" s="43"/>
      <c r="CD46" s="43"/>
      <c r="CE46" s="41"/>
    </row>
    <row r="47" spans="1:83" s="1" customFormat="1" ht="99.75" customHeight="1" x14ac:dyDescent="0.2">
      <c r="A47" s="27">
        <v>971</v>
      </c>
      <c r="B47" s="25" t="s">
        <v>147</v>
      </c>
      <c r="C47" s="26" t="s">
        <v>148</v>
      </c>
      <c r="D47" s="16" t="s">
        <v>149</v>
      </c>
      <c r="E47" s="17" t="s">
        <v>150</v>
      </c>
      <c r="F47" s="19">
        <v>9147317</v>
      </c>
      <c r="G47" s="19">
        <f t="shared" ref="G47:G53" si="10">F47*0.2</f>
        <v>1829463.4000000001</v>
      </c>
      <c r="H47" s="18">
        <v>10695534</v>
      </c>
      <c r="I47" s="20" t="s">
        <v>151</v>
      </c>
      <c r="J47" s="20" t="s">
        <v>152</v>
      </c>
      <c r="K47" s="21"/>
      <c r="L47" s="21"/>
      <c r="M47" s="21"/>
      <c r="N47" s="21"/>
      <c r="O47" s="21"/>
      <c r="P47" s="21"/>
      <c r="Q47" s="22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>
        <v>0</v>
      </c>
      <c r="BE47" s="21">
        <v>0</v>
      </c>
      <c r="BF47" s="21"/>
      <c r="BG47" s="21">
        <v>150000</v>
      </c>
      <c r="BH47" s="21">
        <v>150000</v>
      </c>
      <c r="BI47" s="21">
        <v>150000</v>
      </c>
      <c r="BJ47" s="21">
        <v>100000</v>
      </c>
      <c r="BK47" s="21">
        <v>100000</v>
      </c>
      <c r="BL47" s="21">
        <v>50000</v>
      </c>
      <c r="BM47" s="21">
        <v>50000</v>
      </c>
      <c r="BN47" s="21">
        <v>0</v>
      </c>
      <c r="BO47" s="21">
        <v>0</v>
      </c>
      <c r="BP47" s="21">
        <f t="shared" si="7"/>
        <v>750000</v>
      </c>
      <c r="BQ47" s="21">
        <v>100000</v>
      </c>
      <c r="BR47" s="21"/>
      <c r="BS47" s="21">
        <v>100000</v>
      </c>
      <c r="BT47" s="21">
        <v>100000</v>
      </c>
      <c r="BU47" s="21">
        <v>100000</v>
      </c>
      <c r="BV47" s="23">
        <f t="shared" si="8"/>
        <v>1150000</v>
      </c>
      <c r="BW47" s="23">
        <f t="shared" si="9"/>
        <v>679463.40000000014</v>
      </c>
      <c r="BX47" s="38">
        <v>200000</v>
      </c>
      <c r="BY47" s="43"/>
      <c r="BZ47" s="43"/>
      <c r="CA47" s="43"/>
      <c r="CB47" s="43"/>
      <c r="CC47" s="43"/>
      <c r="CD47" s="43"/>
      <c r="CE47" s="41"/>
    </row>
    <row r="48" spans="1:83" s="1" customFormat="1" ht="49.5" customHeight="1" x14ac:dyDescent="0.2">
      <c r="A48" s="14">
        <v>1262</v>
      </c>
      <c r="B48" s="25" t="s">
        <v>80</v>
      </c>
      <c r="C48" s="26" t="s">
        <v>184</v>
      </c>
      <c r="D48" s="16" t="s">
        <v>13</v>
      </c>
      <c r="E48" s="17" t="s">
        <v>183</v>
      </c>
      <c r="F48" s="18">
        <v>7687346</v>
      </c>
      <c r="G48" s="19">
        <f t="shared" si="10"/>
        <v>1537469.2000000002</v>
      </c>
      <c r="H48" s="18">
        <v>8687968</v>
      </c>
      <c r="I48" s="20" t="s">
        <v>185</v>
      </c>
      <c r="J48" s="20" t="s">
        <v>186</v>
      </c>
      <c r="K48" s="21"/>
      <c r="L48" s="21"/>
      <c r="M48" s="21"/>
      <c r="N48" s="21"/>
      <c r="O48" s="21"/>
      <c r="P48" s="21"/>
      <c r="Q48" s="22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>
        <f t="shared" si="7"/>
        <v>0</v>
      </c>
      <c r="BQ48" s="21"/>
      <c r="BR48" s="21">
        <v>0</v>
      </c>
      <c r="BS48" s="21">
        <v>0</v>
      </c>
      <c r="BT48" s="21">
        <v>0</v>
      </c>
      <c r="BU48" s="21">
        <v>300000</v>
      </c>
      <c r="BV48" s="23">
        <f t="shared" si="8"/>
        <v>300000</v>
      </c>
      <c r="BW48" s="23">
        <f t="shared" si="9"/>
        <v>1237469.2000000002</v>
      </c>
      <c r="BX48" s="38">
        <v>200000</v>
      </c>
      <c r="BY48" s="43"/>
      <c r="BZ48" s="43"/>
      <c r="CA48" s="43"/>
      <c r="CB48" s="43"/>
      <c r="CC48" s="43"/>
      <c r="CD48" s="43"/>
      <c r="CE48" s="41"/>
    </row>
    <row r="49" spans="1:83" s="1" customFormat="1" ht="45" customHeight="1" x14ac:dyDescent="0.2">
      <c r="A49" s="14">
        <v>1302</v>
      </c>
      <c r="B49" s="25" t="s">
        <v>80</v>
      </c>
      <c r="C49" s="26" t="s">
        <v>253</v>
      </c>
      <c r="D49" s="16" t="s">
        <v>13</v>
      </c>
      <c r="E49" s="17">
        <v>62</v>
      </c>
      <c r="F49" s="18">
        <v>36520245</v>
      </c>
      <c r="G49" s="19">
        <f t="shared" si="10"/>
        <v>7304049</v>
      </c>
      <c r="H49" s="18">
        <v>40794276</v>
      </c>
      <c r="I49" s="20" t="s">
        <v>254</v>
      </c>
      <c r="J49" s="20" t="s">
        <v>255</v>
      </c>
      <c r="K49" s="21"/>
      <c r="L49" s="21"/>
      <c r="M49" s="21"/>
      <c r="N49" s="21"/>
      <c r="O49" s="21"/>
      <c r="P49" s="21"/>
      <c r="Q49" s="22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>
        <f t="shared" si="7"/>
        <v>0</v>
      </c>
      <c r="BQ49" s="21"/>
      <c r="BR49" s="21"/>
      <c r="BS49" s="21"/>
      <c r="BT49" s="21"/>
      <c r="BU49" s="21">
        <v>750000</v>
      </c>
      <c r="BV49" s="23">
        <f t="shared" si="8"/>
        <v>750000</v>
      </c>
      <c r="BW49" s="23">
        <f t="shared" si="9"/>
        <v>6554049</v>
      </c>
      <c r="BX49" s="38">
        <v>600000</v>
      </c>
      <c r="BY49" s="43"/>
      <c r="BZ49" s="43"/>
      <c r="CA49" s="43"/>
      <c r="CB49" s="43"/>
      <c r="CC49" s="43"/>
      <c r="CD49" s="43"/>
      <c r="CE49" s="41"/>
    </row>
    <row r="50" spans="1:83" s="1" customFormat="1" ht="74.25" customHeight="1" x14ac:dyDescent="0.2">
      <c r="A50" s="14">
        <v>1082</v>
      </c>
      <c r="B50" s="28" t="s">
        <v>80</v>
      </c>
      <c r="C50" s="29" t="s">
        <v>110</v>
      </c>
      <c r="D50" s="16" t="s">
        <v>13</v>
      </c>
      <c r="E50" s="17" t="s">
        <v>111</v>
      </c>
      <c r="F50" s="18">
        <v>4317958</v>
      </c>
      <c r="G50" s="19">
        <f t="shared" si="10"/>
        <v>863591.60000000009</v>
      </c>
      <c r="H50" s="18">
        <v>4548704</v>
      </c>
      <c r="I50" s="20" t="s">
        <v>112</v>
      </c>
      <c r="J50" s="20" t="s">
        <v>113</v>
      </c>
      <c r="K50" s="21"/>
      <c r="L50" s="21"/>
      <c r="M50" s="21"/>
      <c r="N50" s="21"/>
      <c r="O50" s="21"/>
      <c r="P50" s="21"/>
      <c r="Q50" s="22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>
        <v>0</v>
      </c>
      <c r="BJ50" s="21">
        <v>0</v>
      </c>
      <c r="BK50" s="21">
        <v>200000</v>
      </c>
      <c r="BL50" s="21">
        <v>80000</v>
      </c>
      <c r="BM50" s="21">
        <v>80000</v>
      </c>
      <c r="BN50" s="21">
        <v>80000</v>
      </c>
      <c r="BO50" s="21">
        <v>100000</v>
      </c>
      <c r="BP50" s="21">
        <f t="shared" si="7"/>
        <v>540000</v>
      </c>
      <c r="BQ50" s="21">
        <v>100000</v>
      </c>
      <c r="BR50" s="21">
        <v>0</v>
      </c>
      <c r="BS50" s="21"/>
      <c r="BT50" s="21"/>
      <c r="BU50" s="21">
        <v>100000</v>
      </c>
      <c r="BV50" s="23">
        <f t="shared" si="8"/>
        <v>740000</v>
      </c>
      <c r="BW50" s="23">
        <f t="shared" si="9"/>
        <v>123591.60000000009</v>
      </c>
      <c r="BX50" s="38">
        <v>100000</v>
      </c>
      <c r="BY50" s="43"/>
      <c r="BZ50" s="43"/>
      <c r="CA50" s="43"/>
      <c r="CB50" s="43"/>
      <c r="CC50" s="43"/>
      <c r="CD50" s="43"/>
      <c r="CE50" s="41"/>
    </row>
    <row r="51" spans="1:83" s="1" customFormat="1" ht="54.75" customHeight="1" x14ac:dyDescent="0.2">
      <c r="A51" s="14">
        <v>1225</v>
      </c>
      <c r="B51" s="25" t="s">
        <v>80</v>
      </c>
      <c r="C51" s="26" t="s">
        <v>171</v>
      </c>
      <c r="D51" s="16" t="s">
        <v>13</v>
      </c>
      <c r="E51" s="17" t="s">
        <v>172</v>
      </c>
      <c r="F51" s="18">
        <v>61425484</v>
      </c>
      <c r="G51" s="19">
        <f t="shared" si="10"/>
        <v>12285096.800000001</v>
      </c>
      <c r="H51" s="18">
        <v>67975698</v>
      </c>
      <c r="I51" s="20" t="s">
        <v>173</v>
      </c>
      <c r="J51" s="20" t="s">
        <v>174</v>
      </c>
      <c r="K51" s="21"/>
      <c r="L51" s="21"/>
      <c r="M51" s="21"/>
      <c r="N51" s="21"/>
      <c r="O51" s="21"/>
      <c r="P51" s="21"/>
      <c r="Q51" s="22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>
        <v>0</v>
      </c>
      <c r="BO51" s="21">
        <v>0</v>
      </c>
      <c r="BP51" s="21">
        <f t="shared" si="7"/>
        <v>0</v>
      </c>
      <c r="BQ51" s="21">
        <v>0</v>
      </c>
      <c r="BR51" s="21">
        <v>0</v>
      </c>
      <c r="BS51" s="21">
        <v>0</v>
      </c>
      <c r="BT51" s="21">
        <v>1000000</v>
      </c>
      <c r="BU51" s="21">
        <v>750000</v>
      </c>
      <c r="BV51" s="23">
        <f t="shared" si="8"/>
        <v>1750000</v>
      </c>
      <c r="BW51" s="23">
        <f t="shared" si="9"/>
        <v>10535096.800000001</v>
      </c>
      <c r="BX51" s="38">
        <v>600000</v>
      </c>
      <c r="BY51" s="43"/>
      <c r="BZ51" s="43"/>
      <c r="CA51" s="43"/>
      <c r="CB51" s="43"/>
      <c r="CC51" s="43"/>
      <c r="CD51" s="43"/>
      <c r="CE51" s="41"/>
    </row>
    <row r="52" spans="1:83" s="1" customFormat="1" ht="73.5" customHeight="1" x14ac:dyDescent="0.2">
      <c r="A52" s="14">
        <v>1276</v>
      </c>
      <c r="B52" s="28" t="s">
        <v>80</v>
      </c>
      <c r="C52" s="29" t="s">
        <v>283</v>
      </c>
      <c r="D52" s="16" t="s">
        <v>101</v>
      </c>
      <c r="E52" s="17" t="s">
        <v>96</v>
      </c>
      <c r="F52" s="18">
        <v>21291700</v>
      </c>
      <c r="G52" s="19">
        <f t="shared" si="10"/>
        <v>4258340</v>
      </c>
      <c r="H52" s="18">
        <v>25474900</v>
      </c>
      <c r="I52" s="20" t="s">
        <v>284</v>
      </c>
      <c r="J52" s="20" t="s">
        <v>285</v>
      </c>
      <c r="K52" s="21"/>
      <c r="L52" s="21"/>
      <c r="M52" s="21"/>
      <c r="N52" s="21"/>
      <c r="O52" s="21"/>
      <c r="P52" s="21"/>
      <c r="Q52" s="22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>
        <f t="shared" si="7"/>
        <v>0</v>
      </c>
      <c r="BQ52" s="21"/>
      <c r="BR52" s="21"/>
      <c r="BS52" s="21">
        <v>300000</v>
      </c>
      <c r="BT52" s="21">
        <v>300000</v>
      </c>
      <c r="BU52" s="21">
        <v>200000</v>
      </c>
      <c r="BV52" s="23">
        <f t="shared" si="8"/>
        <v>800000</v>
      </c>
      <c r="BW52" s="23">
        <f t="shared" si="9"/>
        <v>3458340</v>
      </c>
      <c r="BX52" s="38">
        <v>200000</v>
      </c>
      <c r="BY52" s="43"/>
      <c r="BZ52" s="43"/>
      <c r="CA52" s="43"/>
      <c r="CB52" s="43"/>
      <c r="CC52" s="43"/>
      <c r="CD52" s="43"/>
      <c r="CE52" s="41"/>
    </row>
    <row r="53" spans="1:83" s="1" customFormat="1" ht="60.75" customHeight="1" x14ac:dyDescent="0.2">
      <c r="A53" s="14">
        <v>1165</v>
      </c>
      <c r="B53" s="25" t="s">
        <v>80</v>
      </c>
      <c r="C53" s="26" t="s">
        <v>81</v>
      </c>
      <c r="D53" s="16" t="s">
        <v>82</v>
      </c>
      <c r="E53" s="17" t="s">
        <v>83</v>
      </c>
      <c r="F53" s="18">
        <v>10512782</v>
      </c>
      <c r="G53" s="19">
        <f t="shared" si="10"/>
        <v>2102556.4</v>
      </c>
      <c r="H53" s="18">
        <v>12995362</v>
      </c>
      <c r="I53" s="20" t="s">
        <v>84</v>
      </c>
      <c r="J53" s="20" t="s">
        <v>85</v>
      </c>
      <c r="K53" s="21"/>
      <c r="L53" s="21"/>
      <c r="M53" s="21"/>
      <c r="N53" s="21"/>
      <c r="O53" s="21"/>
      <c r="P53" s="21"/>
      <c r="Q53" s="22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>
        <v>0</v>
      </c>
      <c r="BK53" s="21">
        <v>0</v>
      </c>
      <c r="BL53" s="21"/>
      <c r="BM53" s="21"/>
      <c r="BN53" s="21">
        <v>0</v>
      </c>
      <c r="BO53" s="21"/>
      <c r="BP53" s="21">
        <f t="shared" si="7"/>
        <v>0</v>
      </c>
      <c r="BQ53" s="21"/>
      <c r="BR53" s="21">
        <v>200000</v>
      </c>
      <c r="BS53" s="21">
        <v>200000</v>
      </c>
      <c r="BT53" s="21">
        <v>400000</v>
      </c>
      <c r="BU53" s="21">
        <v>250000</v>
      </c>
      <c r="BV53" s="23">
        <f t="shared" si="8"/>
        <v>1050000</v>
      </c>
      <c r="BW53" s="23">
        <f t="shared" si="9"/>
        <v>1052556.3999999999</v>
      </c>
      <c r="BX53" s="38">
        <v>300000</v>
      </c>
      <c r="BY53" s="43"/>
      <c r="BZ53" s="43"/>
      <c r="CA53" s="43"/>
      <c r="CB53" s="43"/>
      <c r="CC53" s="43"/>
      <c r="CD53" s="43"/>
      <c r="CE53" s="41"/>
    </row>
    <row r="54" spans="1:83" s="1" customFormat="1" ht="168.75" customHeight="1" x14ac:dyDescent="0.2">
      <c r="A54" s="27">
        <v>730</v>
      </c>
      <c r="B54" s="26" t="s">
        <v>286</v>
      </c>
      <c r="C54" s="27" t="s">
        <v>415</v>
      </c>
      <c r="D54" s="16" t="s">
        <v>13</v>
      </c>
      <c r="E54" s="17" t="s">
        <v>125</v>
      </c>
      <c r="F54" s="19">
        <v>26628373</v>
      </c>
      <c r="G54" s="19">
        <f>0.2*F54</f>
        <v>5325674.6000000006</v>
      </c>
      <c r="H54" s="18">
        <v>30128101</v>
      </c>
      <c r="I54" s="20" t="s">
        <v>413</v>
      </c>
      <c r="J54" s="20" t="s">
        <v>416</v>
      </c>
      <c r="K54" s="21"/>
      <c r="L54" s="21"/>
      <c r="M54" s="21"/>
      <c r="N54" s="21"/>
      <c r="O54" s="21"/>
      <c r="P54" s="21"/>
      <c r="Q54" s="22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>
        <v>0</v>
      </c>
      <c r="AW54" s="21">
        <v>0</v>
      </c>
      <c r="AX54" s="21">
        <v>0</v>
      </c>
      <c r="AY54" s="21">
        <v>300000</v>
      </c>
      <c r="AZ54" s="21">
        <v>300000</v>
      </c>
      <c r="BA54" s="21">
        <v>300000</v>
      </c>
      <c r="BB54" s="21">
        <v>300000</v>
      </c>
      <c r="BC54" s="21">
        <v>200000</v>
      </c>
      <c r="BD54" s="21">
        <v>300000</v>
      </c>
      <c r="BE54" s="21">
        <v>300000</v>
      </c>
      <c r="BF54" s="21">
        <v>300000</v>
      </c>
      <c r="BG54" s="21">
        <v>100000</v>
      </c>
      <c r="BH54" s="21">
        <v>100000</v>
      </c>
      <c r="BI54" s="21">
        <v>100000</v>
      </c>
      <c r="BJ54" s="21">
        <v>100000</v>
      </c>
      <c r="BK54" s="21">
        <v>100000</v>
      </c>
      <c r="BL54" s="21">
        <v>200000</v>
      </c>
      <c r="BM54" s="21">
        <v>200000</v>
      </c>
      <c r="BN54" s="21">
        <v>100000</v>
      </c>
      <c r="BO54" s="21">
        <v>50000</v>
      </c>
      <c r="BP54" s="21">
        <f t="shared" si="7"/>
        <v>3350000</v>
      </c>
      <c r="BQ54" s="21">
        <v>100000</v>
      </c>
      <c r="BR54" s="21">
        <v>100000</v>
      </c>
      <c r="BS54" s="21">
        <v>200000</v>
      </c>
      <c r="BT54" s="21">
        <v>500000</v>
      </c>
      <c r="BU54" s="21">
        <v>400000</v>
      </c>
      <c r="BV54" s="23">
        <f t="shared" si="8"/>
        <v>4650000</v>
      </c>
      <c r="BW54" s="23">
        <f t="shared" si="9"/>
        <v>675674.60000000056</v>
      </c>
      <c r="BX54" s="38">
        <v>300000</v>
      </c>
      <c r="BY54" s="43"/>
      <c r="BZ54" s="43"/>
      <c r="CA54" s="43"/>
      <c r="CB54" s="43"/>
      <c r="CC54" s="43"/>
      <c r="CD54" s="43"/>
      <c r="CE54" s="41"/>
    </row>
    <row r="55" spans="1:83" s="1" customFormat="1" ht="127.5" customHeight="1" x14ac:dyDescent="0.2">
      <c r="A55" s="25">
        <v>921</v>
      </c>
      <c r="B55" s="25" t="s">
        <v>286</v>
      </c>
      <c r="C55" s="26" t="s">
        <v>287</v>
      </c>
      <c r="D55" s="16" t="s">
        <v>13</v>
      </c>
      <c r="E55" s="17" t="s">
        <v>212</v>
      </c>
      <c r="F55" s="19">
        <v>27041200</v>
      </c>
      <c r="G55" s="19">
        <f t="shared" ref="G55:G65" si="11">F55*0.2</f>
        <v>5408240</v>
      </c>
      <c r="H55" s="18">
        <v>29161000</v>
      </c>
      <c r="I55" s="20" t="s">
        <v>288</v>
      </c>
      <c r="J55" s="20" t="s">
        <v>289</v>
      </c>
      <c r="K55" s="21"/>
      <c r="L55" s="21"/>
      <c r="M55" s="21"/>
      <c r="N55" s="21"/>
      <c r="O55" s="21"/>
      <c r="P55" s="21"/>
      <c r="Q55" s="22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>
        <v>0</v>
      </c>
      <c r="BD55" s="21">
        <v>0</v>
      </c>
      <c r="BE55" s="21">
        <v>0</v>
      </c>
      <c r="BF55" s="21">
        <v>300000</v>
      </c>
      <c r="BG55" s="21">
        <v>200000</v>
      </c>
      <c r="BH55" s="21">
        <v>200000</v>
      </c>
      <c r="BI55" s="21">
        <v>200000</v>
      </c>
      <c r="BJ55" s="21">
        <v>200000</v>
      </c>
      <c r="BK55" s="21">
        <v>200000</v>
      </c>
      <c r="BL55" s="21">
        <v>200000</v>
      </c>
      <c r="BM55" s="21">
        <v>200000</v>
      </c>
      <c r="BN55" s="21">
        <v>200000</v>
      </c>
      <c r="BO55" s="21">
        <v>200000</v>
      </c>
      <c r="BP55" s="21">
        <f t="shared" si="7"/>
        <v>2100000</v>
      </c>
      <c r="BQ55" s="21">
        <v>200000</v>
      </c>
      <c r="BR55" s="21">
        <v>100000</v>
      </c>
      <c r="BS55" s="21">
        <v>200000</v>
      </c>
      <c r="BT55" s="21">
        <v>500000</v>
      </c>
      <c r="BU55" s="21">
        <v>400000</v>
      </c>
      <c r="BV55" s="23">
        <f t="shared" si="8"/>
        <v>3500000</v>
      </c>
      <c r="BW55" s="23">
        <f t="shared" si="9"/>
        <v>1908240</v>
      </c>
      <c r="BX55" s="38">
        <v>300000</v>
      </c>
      <c r="BY55" s="43"/>
      <c r="BZ55" s="43"/>
      <c r="CA55" s="43"/>
      <c r="CB55" s="43"/>
      <c r="CC55" s="43"/>
      <c r="CD55" s="43"/>
      <c r="CE55" s="41"/>
    </row>
    <row r="56" spans="1:83" s="1" customFormat="1" ht="106.5" customHeight="1" x14ac:dyDescent="0.2">
      <c r="A56" s="27">
        <v>1050</v>
      </c>
      <c r="B56" s="25" t="s">
        <v>105</v>
      </c>
      <c r="C56" s="26" t="s">
        <v>106</v>
      </c>
      <c r="D56" s="16" t="s">
        <v>13</v>
      </c>
      <c r="E56" s="17" t="s">
        <v>107</v>
      </c>
      <c r="F56" s="18">
        <v>10808847</v>
      </c>
      <c r="G56" s="19">
        <f t="shared" si="11"/>
        <v>2161769.4</v>
      </c>
      <c r="H56" s="18">
        <v>18227401</v>
      </c>
      <c r="I56" s="20" t="s">
        <v>108</v>
      </c>
      <c r="J56" s="20" t="s">
        <v>109</v>
      </c>
      <c r="K56" s="21"/>
      <c r="L56" s="21"/>
      <c r="M56" s="21"/>
      <c r="N56" s="21"/>
      <c r="O56" s="21"/>
      <c r="P56" s="21"/>
      <c r="Q56" s="22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>
        <v>0</v>
      </c>
      <c r="BH56" s="21">
        <v>200000</v>
      </c>
      <c r="BI56" s="21">
        <v>200000</v>
      </c>
      <c r="BJ56" s="21">
        <v>200000</v>
      </c>
      <c r="BK56" s="21">
        <v>100000</v>
      </c>
      <c r="BL56" s="21">
        <v>80000</v>
      </c>
      <c r="BM56" s="21">
        <v>150000</v>
      </c>
      <c r="BN56" s="21">
        <v>100000</v>
      </c>
      <c r="BO56" s="21">
        <v>100000</v>
      </c>
      <c r="BP56" s="21">
        <f t="shared" si="7"/>
        <v>1130000</v>
      </c>
      <c r="BQ56" s="21">
        <v>100000</v>
      </c>
      <c r="BR56" s="21">
        <v>150000</v>
      </c>
      <c r="BS56" s="21">
        <v>100000</v>
      </c>
      <c r="BT56" s="21">
        <v>300000</v>
      </c>
      <c r="BU56" s="21">
        <v>200000</v>
      </c>
      <c r="BV56" s="23">
        <f t="shared" si="8"/>
        <v>1980000</v>
      </c>
      <c r="BW56" s="23">
        <f t="shared" si="9"/>
        <v>181769.39999999991</v>
      </c>
      <c r="BX56" s="38">
        <v>100000</v>
      </c>
      <c r="BY56" s="43"/>
      <c r="BZ56" s="43"/>
      <c r="CA56" s="43"/>
      <c r="CB56" s="43"/>
      <c r="CC56" s="43"/>
      <c r="CD56" s="43"/>
      <c r="CE56" s="41"/>
    </row>
    <row r="57" spans="1:83" s="1" customFormat="1" ht="56.25" customHeight="1" x14ac:dyDescent="0.2">
      <c r="A57" s="14">
        <v>1263</v>
      </c>
      <c r="B57" s="25" t="s">
        <v>475</v>
      </c>
      <c r="C57" s="26" t="s">
        <v>476</v>
      </c>
      <c r="D57" s="16" t="s">
        <v>13</v>
      </c>
      <c r="E57" s="17" t="s">
        <v>188</v>
      </c>
      <c r="F57" s="18">
        <v>3182000</v>
      </c>
      <c r="G57" s="19">
        <f t="shared" si="11"/>
        <v>636400</v>
      </c>
      <c r="H57" s="18">
        <v>3404000</v>
      </c>
      <c r="I57" s="20" t="s">
        <v>477</v>
      </c>
      <c r="J57" s="20" t="s">
        <v>478</v>
      </c>
      <c r="K57" s="21"/>
      <c r="L57" s="21"/>
      <c r="M57" s="21"/>
      <c r="N57" s="21"/>
      <c r="O57" s="21"/>
      <c r="P57" s="21"/>
      <c r="Q57" s="22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>
        <f t="shared" si="7"/>
        <v>0</v>
      </c>
      <c r="BQ57" s="21"/>
      <c r="BR57" s="21"/>
      <c r="BS57" s="21"/>
      <c r="BT57" s="21">
        <v>250000</v>
      </c>
      <c r="BU57" s="21">
        <v>250000</v>
      </c>
      <c r="BV57" s="23">
        <f t="shared" si="8"/>
        <v>500000</v>
      </c>
      <c r="BW57" s="23">
        <f t="shared" si="9"/>
        <v>136400</v>
      </c>
      <c r="BX57" s="38">
        <v>100000</v>
      </c>
      <c r="BY57" s="43"/>
      <c r="BZ57" s="43"/>
      <c r="CA57" s="43"/>
      <c r="CB57" s="43"/>
      <c r="CC57" s="43"/>
      <c r="CD57" s="43"/>
      <c r="CE57" s="41"/>
    </row>
    <row r="58" spans="1:83" s="1" customFormat="1" ht="63.75" customHeight="1" x14ac:dyDescent="0.2">
      <c r="A58" s="27">
        <v>153</v>
      </c>
      <c r="B58" s="31" t="s">
        <v>204</v>
      </c>
      <c r="C58" s="29" t="s">
        <v>561</v>
      </c>
      <c r="D58" s="16" t="s">
        <v>13</v>
      </c>
      <c r="E58" s="17" t="s">
        <v>205</v>
      </c>
      <c r="F58" s="19">
        <v>30646403</v>
      </c>
      <c r="G58" s="19">
        <f t="shared" si="11"/>
        <v>6129280.6000000006</v>
      </c>
      <c r="H58" s="18">
        <v>64392360</v>
      </c>
      <c r="I58" s="20" t="s">
        <v>206</v>
      </c>
      <c r="J58" s="20" t="s">
        <v>207</v>
      </c>
      <c r="K58" s="21"/>
      <c r="L58" s="21"/>
      <c r="M58" s="21"/>
      <c r="N58" s="21"/>
      <c r="O58" s="21"/>
      <c r="P58" s="21"/>
      <c r="Q58" s="22"/>
      <c r="R58" s="21"/>
      <c r="S58" s="21"/>
      <c r="T58" s="21"/>
      <c r="U58" s="21"/>
      <c r="V58" s="21"/>
      <c r="W58" s="21"/>
      <c r="X58" s="21"/>
      <c r="Y58" s="21">
        <v>0</v>
      </c>
      <c r="Z58" s="21">
        <v>250000</v>
      </c>
      <c r="AA58" s="21">
        <v>500000</v>
      </c>
      <c r="AB58" s="21">
        <v>200000</v>
      </c>
      <c r="AC58" s="21"/>
      <c r="AD58" s="21"/>
      <c r="AE58" s="21"/>
      <c r="AF58" s="21"/>
      <c r="AG58" s="21"/>
      <c r="AH58" s="21">
        <v>0</v>
      </c>
      <c r="AI58" s="21">
        <v>300000</v>
      </c>
      <c r="AJ58" s="21">
        <v>200000</v>
      </c>
      <c r="AK58" s="21">
        <v>150000</v>
      </c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>
        <f t="shared" si="7"/>
        <v>1600000</v>
      </c>
      <c r="BQ58" s="21"/>
      <c r="BR58" s="21"/>
      <c r="BS58" s="21"/>
      <c r="BT58" s="21"/>
      <c r="BU58" s="21">
        <v>500000</v>
      </c>
      <c r="BV58" s="23">
        <f t="shared" si="8"/>
        <v>2100000</v>
      </c>
      <c r="BW58" s="23">
        <f t="shared" si="9"/>
        <v>4029280.6000000006</v>
      </c>
      <c r="BX58" s="38">
        <v>300000</v>
      </c>
      <c r="BY58" s="43"/>
      <c r="BZ58" s="43"/>
      <c r="CA58" s="43"/>
      <c r="CB58" s="43"/>
      <c r="CC58" s="43"/>
      <c r="CD58" s="43"/>
      <c r="CE58" s="41"/>
    </row>
    <row r="59" spans="1:83" s="1" customFormat="1" ht="55.5" customHeight="1" x14ac:dyDescent="0.2">
      <c r="A59" s="14">
        <v>1303</v>
      </c>
      <c r="B59" s="25" t="s">
        <v>204</v>
      </c>
      <c r="C59" s="26" t="s">
        <v>231</v>
      </c>
      <c r="D59" s="16" t="s">
        <v>124</v>
      </c>
      <c r="E59" s="17">
        <v>62</v>
      </c>
      <c r="F59" s="18">
        <v>14895419</v>
      </c>
      <c r="G59" s="19">
        <f t="shared" si="11"/>
        <v>2979083.8000000003</v>
      </c>
      <c r="H59" s="18">
        <v>22233700</v>
      </c>
      <c r="I59" s="20" t="s">
        <v>232</v>
      </c>
      <c r="J59" s="20" t="s">
        <v>233</v>
      </c>
      <c r="K59" s="21"/>
      <c r="L59" s="21"/>
      <c r="M59" s="21"/>
      <c r="N59" s="21"/>
      <c r="O59" s="21"/>
      <c r="P59" s="21"/>
      <c r="Q59" s="22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>
        <f t="shared" si="7"/>
        <v>0</v>
      </c>
      <c r="BQ59" s="21"/>
      <c r="BR59" s="21"/>
      <c r="BS59" s="21"/>
      <c r="BT59" s="21"/>
      <c r="BU59" s="21">
        <v>300000</v>
      </c>
      <c r="BV59" s="23">
        <f t="shared" si="8"/>
        <v>300000</v>
      </c>
      <c r="BW59" s="23">
        <f t="shared" si="9"/>
        <v>2679083.8000000003</v>
      </c>
      <c r="BX59" s="38">
        <v>300000</v>
      </c>
      <c r="BY59" s="43"/>
      <c r="BZ59" s="43"/>
      <c r="CA59" s="43"/>
      <c r="CB59" s="43"/>
      <c r="CC59" s="43"/>
      <c r="CD59" s="43"/>
      <c r="CE59" s="41"/>
    </row>
    <row r="60" spans="1:83" s="1" customFormat="1" ht="42.75" customHeight="1" x14ac:dyDescent="0.2">
      <c r="A60" s="14">
        <v>1285</v>
      </c>
      <c r="B60" s="25" t="s">
        <v>300</v>
      </c>
      <c r="C60" s="26" t="s">
        <v>301</v>
      </c>
      <c r="D60" s="16" t="s">
        <v>302</v>
      </c>
      <c r="E60" s="17" t="s">
        <v>188</v>
      </c>
      <c r="F60" s="18">
        <v>1582590</v>
      </c>
      <c r="G60" s="19">
        <f t="shared" si="11"/>
        <v>316518</v>
      </c>
      <c r="H60" s="18">
        <v>2266245</v>
      </c>
      <c r="I60" s="20" t="s">
        <v>303</v>
      </c>
      <c r="J60" s="20" t="s">
        <v>304</v>
      </c>
      <c r="K60" s="21"/>
      <c r="L60" s="21"/>
      <c r="M60" s="21"/>
      <c r="N60" s="21"/>
      <c r="O60" s="21"/>
      <c r="P60" s="21"/>
      <c r="Q60" s="22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>
        <f t="shared" si="7"/>
        <v>0</v>
      </c>
      <c r="BQ60" s="21"/>
      <c r="BR60" s="21"/>
      <c r="BS60" s="21"/>
      <c r="BT60" s="21">
        <v>100000</v>
      </c>
      <c r="BU60" s="21">
        <v>100000</v>
      </c>
      <c r="BV60" s="23">
        <f t="shared" si="8"/>
        <v>200000</v>
      </c>
      <c r="BW60" s="23">
        <f t="shared" ref="BW60:BW72" si="12">SUM(G60-BV60)</f>
        <v>116518</v>
      </c>
      <c r="BX60" s="38">
        <v>50000</v>
      </c>
      <c r="BY60" s="43"/>
      <c r="BZ60" s="43"/>
      <c r="CA60" s="43"/>
      <c r="CB60" s="43"/>
      <c r="CC60" s="43"/>
      <c r="CD60" s="43"/>
      <c r="CE60" s="41"/>
    </row>
    <row r="61" spans="1:83" s="1" customFormat="1" ht="54.75" customHeight="1" x14ac:dyDescent="0.2">
      <c r="A61" s="14">
        <v>1229</v>
      </c>
      <c r="B61" s="25" t="s">
        <v>300</v>
      </c>
      <c r="C61" s="26" t="s">
        <v>305</v>
      </c>
      <c r="D61" s="16" t="s">
        <v>82</v>
      </c>
      <c r="E61" s="17" t="s">
        <v>172</v>
      </c>
      <c r="F61" s="18">
        <v>7315000</v>
      </c>
      <c r="G61" s="19">
        <f t="shared" si="11"/>
        <v>1463000</v>
      </c>
      <c r="H61" s="18">
        <v>10340000</v>
      </c>
      <c r="I61" s="20" t="s">
        <v>306</v>
      </c>
      <c r="J61" s="20" t="s">
        <v>307</v>
      </c>
      <c r="K61" s="21"/>
      <c r="L61" s="21"/>
      <c r="M61" s="21"/>
      <c r="N61" s="21"/>
      <c r="O61" s="21"/>
      <c r="P61" s="21"/>
      <c r="Q61" s="22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>
        <v>0</v>
      </c>
      <c r="BO61" s="21">
        <v>0</v>
      </c>
      <c r="BP61" s="21">
        <f t="shared" si="7"/>
        <v>0</v>
      </c>
      <c r="BQ61" s="21">
        <v>200000</v>
      </c>
      <c r="BR61" s="21">
        <v>100000</v>
      </c>
      <c r="BS61" s="21">
        <v>100000</v>
      </c>
      <c r="BT61" s="21">
        <v>100000</v>
      </c>
      <c r="BU61" s="21">
        <v>100000</v>
      </c>
      <c r="BV61" s="23">
        <f t="shared" si="8"/>
        <v>600000</v>
      </c>
      <c r="BW61" s="23">
        <f t="shared" si="12"/>
        <v>863000</v>
      </c>
      <c r="BX61" s="38">
        <v>200000</v>
      </c>
      <c r="BY61" s="43"/>
      <c r="BZ61" s="43"/>
      <c r="CA61" s="43"/>
      <c r="CB61" s="43"/>
      <c r="CC61" s="43"/>
      <c r="CD61" s="43"/>
      <c r="CE61" s="41"/>
    </row>
    <row r="62" spans="1:83" s="1" customFormat="1" ht="42" customHeight="1" x14ac:dyDescent="0.2">
      <c r="A62" s="14">
        <v>1286</v>
      </c>
      <c r="B62" s="25" t="s">
        <v>300</v>
      </c>
      <c r="C62" s="26" t="s">
        <v>311</v>
      </c>
      <c r="D62" s="16" t="s">
        <v>28</v>
      </c>
      <c r="E62" s="17" t="s">
        <v>188</v>
      </c>
      <c r="F62" s="18">
        <v>2314460</v>
      </c>
      <c r="G62" s="19">
        <f t="shared" si="11"/>
        <v>462892</v>
      </c>
      <c r="H62" s="18">
        <v>3223460</v>
      </c>
      <c r="I62" s="20" t="s">
        <v>306</v>
      </c>
      <c r="J62" s="20" t="s">
        <v>312</v>
      </c>
      <c r="K62" s="21"/>
      <c r="L62" s="21"/>
      <c r="M62" s="21"/>
      <c r="N62" s="21"/>
      <c r="O62" s="21"/>
      <c r="P62" s="21"/>
      <c r="Q62" s="22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>
        <f t="shared" si="7"/>
        <v>0</v>
      </c>
      <c r="BQ62" s="21"/>
      <c r="BR62" s="21"/>
      <c r="BS62" s="21"/>
      <c r="BT62" s="21">
        <v>0</v>
      </c>
      <c r="BU62" s="21">
        <v>300000</v>
      </c>
      <c r="BV62" s="23">
        <f t="shared" si="8"/>
        <v>300000</v>
      </c>
      <c r="BW62" s="23">
        <f t="shared" si="12"/>
        <v>162892</v>
      </c>
      <c r="BX62" s="38">
        <v>100000</v>
      </c>
      <c r="BY62" s="43"/>
      <c r="BZ62" s="43"/>
      <c r="CA62" s="43"/>
      <c r="CB62" s="43"/>
      <c r="CC62" s="43"/>
      <c r="CD62" s="43"/>
      <c r="CE62" s="41"/>
    </row>
    <row r="63" spans="1:83" s="1" customFormat="1" ht="68.25" customHeight="1" x14ac:dyDescent="0.2">
      <c r="A63" s="14">
        <v>1189</v>
      </c>
      <c r="B63" s="25" t="s">
        <v>417</v>
      </c>
      <c r="C63" s="26" t="s">
        <v>418</v>
      </c>
      <c r="D63" s="16" t="s">
        <v>13</v>
      </c>
      <c r="E63" s="17" t="s">
        <v>14</v>
      </c>
      <c r="F63" s="18">
        <v>6300842</v>
      </c>
      <c r="G63" s="19">
        <f t="shared" si="11"/>
        <v>1260168.4000000001</v>
      </c>
      <c r="H63" s="18">
        <v>7409853</v>
      </c>
      <c r="I63" s="20" t="s">
        <v>419</v>
      </c>
      <c r="J63" s="20" t="s">
        <v>420</v>
      </c>
      <c r="K63" s="21"/>
      <c r="L63" s="21"/>
      <c r="M63" s="21"/>
      <c r="N63" s="21"/>
      <c r="O63" s="21"/>
      <c r="P63" s="21"/>
      <c r="Q63" s="22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>
        <v>0</v>
      </c>
      <c r="BN63" s="21">
        <v>100000</v>
      </c>
      <c r="BO63" s="21">
        <v>200000</v>
      </c>
      <c r="BP63" s="21">
        <f t="shared" si="7"/>
        <v>300000</v>
      </c>
      <c r="BQ63" s="21">
        <v>200000</v>
      </c>
      <c r="BR63" s="21">
        <v>100000</v>
      </c>
      <c r="BS63" s="21">
        <v>100000</v>
      </c>
      <c r="BT63" s="21">
        <v>200000</v>
      </c>
      <c r="BU63" s="21">
        <v>200000</v>
      </c>
      <c r="BV63" s="23">
        <f t="shared" si="8"/>
        <v>1100000</v>
      </c>
      <c r="BW63" s="23">
        <f t="shared" si="12"/>
        <v>160168.40000000014</v>
      </c>
      <c r="BX63" s="38">
        <v>100000</v>
      </c>
      <c r="BY63" s="43"/>
      <c r="BZ63" s="43"/>
      <c r="CA63" s="43"/>
      <c r="CB63" s="43"/>
      <c r="CC63" s="43"/>
      <c r="CD63" s="43"/>
      <c r="CE63" s="41"/>
    </row>
    <row r="64" spans="1:83" s="1" customFormat="1" ht="100.5" customHeight="1" x14ac:dyDescent="0.2">
      <c r="A64" s="14">
        <v>1070</v>
      </c>
      <c r="B64" s="28" t="s">
        <v>417</v>
      </c>
      <c r="C64" s="29" t="s">
        <v>421</v>
      </c>
      <c r="D64" s="16" t="s">
        <v>13</v>
      </c>
      <c r="E64" s="17" t="s">
        <v>48</v>
      </c>
      <c r="F64" s="18">
        <v>7761442</v>
      </c>
      <c r="G64" s="19">
        <f t="shared" si="11"/>
        <v>1552288.4000000001</v>
      </c>
      <c r="H64" s="18">
        <v>10035998</v>
      </c>
      <c r="I64" s="20" t="s">
        <v>419</v>
      </c>
      <c r="J64" s="20" t="s">
        <v>420</v>
      </c>
      <c r="K64" s="21"/>
      <c r="L64" s="21"/>
      <c r="M64" s="21"/>
      <c r="N64" s="21"/>
      <c r="O64" s="21"/>
      <c r="P64" s="21"/>
      <c r="Q64" s="22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>
        <v>0</v>
      </c>
      <c r="BI64" s="21">
        <v>0</v>
      </c>
      <c r="BJ64" s="21">
        <v>0</v>
      </c>
      <c r="BK64" s="21">
        <v>0</v>
      </c>
      <c r="BL64" s="21">
        <v>100000</v>
      </c>
      <c r="BM64" s="21">
        <v>200000</v>
      </c>
      <c r="BN64" s="21">
        <v>100000</v>
      </c>
      <c r="BO64" s="21">
        <v>100000</v>
      </c>
      <c r="BP64" s="21">
        <f t="shared" si="7"/>
        <v>500000</v>
      </c>
      <c r="BQ64" s="21">
        <v>100000</v>
      </c>
      <c r="BR64" s="21">
        <v>100000</v>
      </c>
      <c r="BS64" s="21">
        <v>100000</v>
      </c>
      <c r="BT64" s="21">
        <v>200000</v>
      </c>
      <c r="BU64" s="21">
        <v>200000</v>
      </c>
      <c r="BV64" s="23">
        <f t="shared" si="8"/>
        <v>1200000</v>
      </c>
      <c r="BW64" s="23">
        <f t="shared" si="12"/>
        <v>352288.40000000014</v>
      </c>
      <c r="BX64" s="38">
        <v>100000</v>
      </c>
      <c r="BY64" s="43"/>
      <c r="BZ64" s="43"/>
      <c r="CA64" s="43"/>
      <c r="CB64" s="43"/>
      <c r="CC64" s="43"/>
      <c r="CD64" s="43"/>
      <c r="CE64" s="41"/>
    </row>
    <row r="65" spans="1:83" s="1" customFormat="1" ht="72" customHeight="1" x14ac:dyDescent="0.2">
      <c r="A65" s="14">
        <v>1287</v>
      </c>
      <c r="B65" s="25" t="s">
        <v>75</v>
      </c>
      <c r="C65" s="26" t="s">
        <v>364</v>
      </c>
      <c r="D65" s="16" t="s">
        <v>13</v>
      </c>
      <c r="E65" s="17" t="s">
        <v>188</v>
      </c>
      <c r="F65" s="18">
        <v>42444455</v>
      </c>
      <c r="G65" s="19">
        <f t="shared" si="11"/>
        <v>8488891</v>
      </c>
      <c r="H65" s="18">
        <v>52487774</v>
      </c>
      <c r="I65" s="20" t="s">
        <v>365</v>
      </c>
      <c r="J65" s="20" t="s">
        <v>366</v>
      </c>
      <c r="K65" s="21"/>
      <c r="L65" s="21"/>
      <c r="M65" s="21"/>
      <c r="N65" s="21"/>
      <c r="O65" s="21"/>
      <c r="P65" s="21"/>
      <c r="Q65" s="22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>
        <f t="shared" si="7"/>
        <v>0</v>
      </c>
      <c r="BQ65" s="21"/>
      <c r="BR65" s="21"/>
      <c r="BS65" s="21"/>
      <c r="BT65" s="21">
        <v>500000</v>
      </c>
      <c r="BU65" s="21">
        <v>1000000</v>
      </c>
      <c r="BV65" s="23">
        <f t="shared" si="8"/>
        <v>1500000</v>
      </c>
      <c r="BW65" s="23">
        <f t="shared" si="12"/>
        <v>6988891</v>
      </c>
      <c r="BX65" s="38">
        <v>600000</v>
      </c>
      <c r="BY65" s="43"/>
      <c r="BZ65" s="43"/>
      <c r="CA65" s="43"/>
      <c r="CB65" s="43"/>
      <c r="CC65" s="43"/>
      <c r="CD65" s="43"/>
      <c r="CE65" s="41"/>
    </row>
    <row r="66" spans="1:83" s="1" customFormat="1" ht="156.75" customHeight="1" x14ac:dyDescent="0.2">
      <c r="A66" s="27">
        <v>759</v>
      </c>
      <c r="B66" s="26" t="s">
        <v>75</v>
      </c>
      <c r="C66" s="27" t="s">
        <v>367</v>
      </c>
      <c r="D66" s="16" t="s">
        <v>13</v>
      </c>
      <c r="E66" s="17" t="s">
        <v>368</v>
      </c>
      <c r="F66" s="19">
        <v>45427511</v>
      </c>
      <c r="G66" s="19">
        <f>0.2*F66</f>
        <v>9085502.2000000011</v>
      </c>
      <c r="H66" s="18">
        <v>59294634</v>
      </c>
      <c r="I66" s="20" t="s">
        <v>352</v>
      </c>
      <c r="J66" s="20" t="s">
        <v>369</v>
      </c>
      <c r="K66" s="21"/>
      <c r="L66" s="21"/>
      <c r="M66" s="21"/>
      <c r="N66" s="21"/>
      <c r="O66" s="21"/>
      <c r="P66" s="21"/>
      <c r="Q66" s="22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>
        <v>0</v>
      </c>
      <c r="AX66" s="21">
        <v>0</v>
      </c>
      <c r="AY66" s="21">
        <v>0</v>
      </c>
      <c r="AZ66" s="21">
        <v>300000</v>
      </c>
      <c r="BA66" s="21">
        <v>400000</v>
      </c>
      <c r="BB66" s="21">
        <v>400000</v>
      </c>
      <c r="BC66" s="21">
        <v>300000</v>
      </c>
      <c r="BD66" s="21">
        <v>300000</v>
      </c>
      <c r="BE66" s="21">
        <v>300000</v>
      </c>
      <c r="BF66" s="21">
        <v>300000</v>
      </c>
      <c r="BG66" s="21">
        <v>300000</v>
      </c>
      <c r="BH66" s="21">
        <v>300000</v>
      </c>
      <c r="BI66" s="21">
        <v>300000</v>
      </c>
      <c r="BJ66" s="21"/>
      <c r="BK66" s="21">
        <v>200000</v>
      </c>
      <c r="BL66" s="21">
        <v>300000</v>
      </c>
      <c r="BM66" s="21">
        <v>400000</v>
      </c>
      <c r="BN66" s="21">
        <v>300000</v>
      </c>
      <c r="BO66" s="21">
        <v>400000</v>
      </c>
      <c r="BP66" s="21">
        <f t="shared" si="7"/>
        <v>4800000</v>
      </c>
      <c r="BQ66" s="21">
        <v>400000</v>
      </c>
      <c r="BR66" s="21">
        <v>300000</v>
      </c>
      <c r="BS66" s="21">
        <v>300000</v>
      </c>
      <c r="BT66" s="21">
        <v>500000</v>
      </c>
      <c r="BU66" s="21">
        <v>500000</v>
      </c>
      <c r="BV66" s="23">
        <f t="shared" si="8"/>
        <v>6800000</v>
      </c>
      <c r="BW66" s="23">
        <f t="shared" si="12"/>
        <v>2285502.2000000011</v>
      </c>
      <c r="BX66" s="38">
        <v>500000</v>
      </c>
      <c r="BY66" s="43"/>
      <c r="BZ66" s="43"/>
      <c r="CA66" s="43"/>
      <c r="CB66" s="43"/>
      <c r="CC66" s="43"/>
      <c r="CD66" s="43"/>
      <c r="CE66" s="41"/>
    </row>
    <row r="67" spans="1:83" s="1" customFormat="1" ht="57.75" customHeight="1" x14ac:dyDescent="0.2">
      <c r="A67" s="14">
        <v>1230</v>
      </c>
      <c r="B67" s="25" t="s">
        <v>75</v>
      </c>
      <c r="C67" s="26" t="s">
        <v>275</v>
      </c>
      <c r="D67" s="16" t="s">
        <v>101</v>
      </c>
      <c r="E67" s="17" t="s">
        <v>172</v>
      </c>
      <c r="F67" s="18">
        <v>3901374</v>
      </c>
      <c r="G67" s="19">
        <f>F67*0.2</f>
        <v>780274.8</v>
      </c>
      <c r="H67" s="18">
        <v>4145903</v>
      </c>
      <c r="I67" s="20" t="s">
        <v>276</v>
      </c>
      <c r="J67" s="20" t="s">
        <v>277</v>
      </c>
      <c r="K67" s="21"/>
      <c r="L67" s="21"/>
      <c r="M67" s="21"/>
      <c r="N67" s="21"/>
      <c r="O67" s="21"/>
      <c r="P67" s="21"/>
      <c r="Q67" s="22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>
        <v>0</v>
      </c>
      <c r="BO67" s="21">
        <v>100000</v>
      </c>
      <c r="BP67" s="21">
        <f t="shared" si="7"/>
        <v>100000</v>
      </c>
      <c r="BQ67" s="21">
        <v>50000</v>
      </c>
      <c r="BR67" s="21">
        <v>100000</v>
      </c>
      <c r="BS67" s="21">
        <v>20000</v>
      </c>
      <c r="BT67" s="21">
        <v>20000</v>
      </c>
      <c r="BU67" s="21">
        <v>100000</v>
      </c>
      <c r="BV67" s="23">
        <f t="shared" si="8"/>
        <v>390000</v>
      </c>
      <c r="BW67" s="23">
        <f t="shared" si="12"/>
        <v>390274.80000000005</v>
      </c>
      <c r="BX67" s="38">
        <v>200000</v>
      </c>
      <c r="BY67" s="43"/>
      <c r="BZ67" s="43"/>
      <c r="CA67" s="43"/>
      <c r="CB67" s="43"/>
      <c r="CC67" s="43"/>
      <c r="CD67" s="43"/>
      <c r="CE67" s="41"/>
    </row>
    <row r="68" spans="1:83" s="1" customFormat="1" ht="129.75" customHeight="1" x14ac:dyDescent="0.2">
      <c r="A68" s="27">
        <v>192</v>
      </c>
      <c r="B68" s="16" t="s">
        <v>75</v>
      </c>
      <c r="C68" s="26" t="s">
        <v>76</v>
      </c>
      <c r="D68" s="16" t="s">
        <v>7</v>
      </c>
      <c r="E68" s="17" t="s">
        <v>77</v>
      </c>
      <c r="F68" s="19">
        <v>74286948</v>
      </c>
      <c r="G68" s="19">
        <f>0.2*F68</f>
        <v>14857389.600000001</v>
      </c>
      <c r="H68" s="18">
        <v>87408297</v>
      </c>
      <c r="I68" s="20" t="s">
        <v>78</v>
      </c>
      <c r="J68" s="20" t="s">
        <v>79</v>
      </c>
      <c r="K68" s="21"/>
      <c r="L68" s="21"/>
      <c r="M68" s="21"/>
      <c r="N68" s="21"/>
      <c r="O68" s="21"/>
      <c r="P68" s="21"/>
      <c r="Q68" s="22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>
        <v>600000</v>
      </c>
      <c r="AC68" s="21">
        <v>600000</v>
      </c>
      <c r="AD68" s="21">
        <v>1000000</v>
      </c>
      <c r="AE68" s="21">
        <v>500000</v>
      </c>
      <c r="AF68" s="21">
        <v>300000</v>
      </c>
      <c r="AG68" s="21">
        <v>400000</v>
      </c>
      <c r="AH68" s="21">
        <v>100000</v>
      </c>
      <c r="AI68" s="21">
        <v>100000</v>
      </c>
      <c r="AJ68" s="21">
        <v>100000</v>
      </c>
      <c r="AK68" s="21">
        <v>100000</v>
      </c>
      <c r="AL68" s="21">
        <v>100000</v>
      </c>
      <c r="AM68" s="21">
        <v>100000</v>
      </c>
      <c r="AN68" s="21">
        <v>100000</v>
      </c>
      <c r="AO68" s="21">
        <v>100000</v>
      </c>
      <c r="AP68" s="21"/>
      <c r="AQ68" s="21"/>
      <c r="AR68" s="21"/>
      <c r="AS68" s="21"/>
      <c r="AT68" s="21"/>
      <c r="AU68" s="21"/>
      <c r="AV68" s="21">
        <v>100000</v>
      </c>
      <c r="AW68" s="21">
        <v>100000</v>
      </c>
      <c r="AX68" s="21">
        <v>0</v>
      </c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>
        <f t="shared" si="7"/>
        <v>4400000</v>
      </c>
      <c r="BQ68" s="21"/>
      <c r="BR68" s="21"/>
      <c r="BS68" s="21"/>
      <c r="BT68" s="21"/>
      <c r="BU68" s="21">
        <v>0</v>
      </c>
      <c r="BV68" s="23">
        <f t="shared" si="8"/>
        <v>4400000</v>
      </c>
      <c r="BW68" s="23">
        <f t="shared" si="12"/>
        <v>10457389.600000001</v>
      </c>
      <c r="BX68" s="38">
        <v>500000</v>
      </c>
      <c r="BY68" s="43"/>
      <c r="BZ68" s="43"/>
      <c r="CA68" s="43"/>
      <c r="CB68" s="43"/>
      <c r="CC68" s="43"/>
      <c r="CD68" s="43"/>
      <c r="CE68" s="41"/>
    </row>
    <row r="69" spans="1:83" s="1" customFormat="1" ht="44.25" customHeight="1" x14ac:dyDescent="0.2">
      <c r="A69" s="14">
        <v>1254</v>
      </c>
      <c r="B69" s="25" t="s">
        <v>75</v>
      </c>
      <c r="C69" s="26" t="s">
        <v>250</v>
      </c>
      <c r="D69" s="16" t="s">
        <v>28</v>
      </c>
      <c r="E69" s="17" t="s">
        <v>138</v>
      </c>
      <c r="F69" s="18">
        <v>8031435</v>
      </c>
      <c r="G69" s="19">
        <f>F69*0.2</f>
        <v>1606287</v>
      </c>
      <c r="H69" s="18">
        <v>9263000</v>
      </c>
      <c r="I69" s="20" t="s">
        <v>251</v>
      </c>
      <c r="J69" s="20" t="s">
        <v>252</v>
      </c>
      <c r="K69" s="21"/>
      <c r="L69" s="21"/>
      <c r="M69" s="21"/>
      <c r="N69" s="21"/>
      <c r="O69" s="21"/>
      <c r="P69" s="21"/>
      <c r="Q69" s="22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>
        <f t="shared" si="7"/>
        <v>0</v>
      </c>
      <c r="BQ69" s="21">
        <v>100000</v>
      </c>
      <c r="BR69" s="21">
        <v>100000</v>
      </c>
      <c r="BS69" s="21">
        <v>100000</v>
      </c>
      <c r="BT69" s="21">
        <v>200000</v>
      </c>
      <c r="BU69" s="21">
        <v>300000</v>
      </c>
      <c r="BV69" s="23">
        <f t="shared" si="8"/>
        <v>800000</v>
      </c>
      <c r="BW69" s="23">
        <f t="shared" si="12"/>
        <v>806287</v>
      </c>
      <c r="BX69" s="38">
        <v>200000</v>
      </c>
      <c r="BY69" s="43"/>
      <c r="BZ69" s="43"/>
      <c r="CA69" s="43"/>
      <c r="CB69" s="43"/>
      <c r="CC69" s="43"/>
      <c r="CD69" s="43"/>
      <c r="CE69" s="41"/>
    </row>
    <row r="70" spans="1:83" s="1" customFormat="1" ht="169.5" customHeight="1" x14ac:dyDescent="0.2">
      <c r="A70" s="27">
        <v>732</v>
      </c>
      <c r="B70" s="26" t="s">
        <v>86</v>
      </c>
      <c r="C70" s="27" t="s">
        <v>123</v>
      </c>
      <c r="D70" s="16" t="s">
        <v>124</v>
      </c>
      <c r="E70" s="17" t="s">
        <v>125</v>
      </c>
      <c r="F70" s="19">
        <v>18445496</v>
      </c>
      <c r="G70" s="19">
        <f>0.2*F70</f>
        <v>3689099.2</v>
      </c>
      <c r="H70" s="18">
        <v>19982906</v>
      </c>
      <c r="I70" s="20" t="s">
        <v>126</v>
      </c>
      <c r="J70" s="20" t="s">
        <v>127</v>
      </c>
      <c r="K70" s="21"/>
      <c r="L70" s="21"/>
      <c r="M70" s="21"/>
      <c r="N70" s="21"/>
      <c r="O70" s="21"/>
      <c r="P70" s="21"/>
      <c r="Q70" s="22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>
        <v>0</v>
      </c>
      <c r="AW70" s="21">
        <v>150000</v>
      </c>
      <c r="AX70" s="21">
        <v>150000</v>
      </c>
      <c r="AY70" s="21">
        <v>100000</v>
      </c>
      <c r="AZ70" s="21">
        <v>100000</v>
      </c>
      <c r="BA70" s="21">
        <v>100000</v>
      </c>
      <c r="BB70" s="21">
        <v>100000</v>
      </c>
      <c r="BC70" s="21">
        <v>80000</v>
      </c>
      <c r="BD70" s="21">
        <v>80000</v>
      </c>
      <c r="BE70" s="21">
        <v>50000</v>
      </c>
      <c r="BF70" s="21">
        <v>50000</v>
      </c>
      <c r="BG70" s="21">
        <v>50000</v>
      </c>
      <c r="BH70" s="21">
        <v>50000</v>
      </c>
      <c r="BI70" s="21">
        <v>50000</v>
      </c>
      <c r="BJ70" s="21">
        <v>50000</v>
      </c>
      <c r="BK70" s="21">
        <v>50000</v>
      </c>
      <c r="BL70" s="21">
        <v>50000</v>
      </c>
      <c r="BM70" s="21">
        <v>50000</v>
      </c>
      <c r="BN70" s="21">
        <v>50000</v>
      </c>
      <c r="BO70" s="21">
        <v>200000</v>
      </c>
      <c r="BP70" s="21">
        <f t="shared" si="7"/>
        <v>1560000</v>
      </c>
      <c r="BQ70" s="21">
        <v>100000</v>
      </c>
      <c r="BR70" s="21">
        <v>100000</v>
      </c>
      <c r="BS70" s="21">
        <v>100000</v>
      </c>
      <c r="BT70" s="21">
        <v>100000</v>
      </c>
      <c r="BU70" s="21">
        <v>100000</v>
      </c>
      <c r="BV70" s="23">
        <f t="shared" si="8"/>
        <v>2060000</v>
      </c>
      <c r="BW70" s="23">
        <f t="shared" si="12"/>
        <v>1629099.2000000002</v>
      </c>
      <c r="BX70" s="38">
        <v>200000</v>
      </c>
      <c r="BY70" s="43"/>
      <c r="BZ70" s="43"/>
      <c r="CA70" s="43"/>
      <c r="CB70" s="43"/>
      <c r="CC70" s="43"/>
      <c r="CD70" s="43"/>
      <c r="CE70" s="41"/>
    </row>
    <row r="71" spans="1:83" s="1" customFormat="1" ht="72.75" customHeight="1" x14ac:dyDescent="0.2">
      <c r="A71" s="14">
        <v>1176</v>
      </c>
      <c r="B71" s="25" t="s">
        <v>86</v>
      </c>
      <c r="C71" s="26" t="s">
        <v>87</v>
      </c>
      <c r="D71" s="16" t="s">
        <v>47</v>
      </c>
      <c r="E71" s="17" t="s">
        <v>14</v>
      </c>
      <c r="F71" s="18">
        <v>96026864</v>
      </c>
      <c r="G71" s="19">
        <f t="shared" ref="G71:G96" si="13">F71*0.2</f>
        <v>19205372.800000001</v>
      </c>
      <c r="H71" s="18">
        <v>116090433</v>
      </c>
      <c r="I71" s="20" t="s">
        <v>88</v>
      </c>
      <c r="J71" s="20" t="s">
        <v>89</v>
      </c>
      <c r="K71" s="21"/>
      <c r="L71" s="21"/>
      <c r="M71" s="21"/>
      <c r="N71" s="21"/>
      <c r="O71" s="21"/>
      <c r="P71" s="21"/>
      <c r="Q71" s="22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>
        <v>0</v>
      </c>
      <c r="BN71" s="21">
        <v>0</v>
      </c>
      <c r="BO71" s="21">
        <v>0</v>
      </c>
      <c r="BP71" s="21">
        <f t="shared" si="7"/>
        <v>0</v>
      </c>
      <c r="BQ71" s="21">
        <v>400000</v>
      </c>
      <c r="BR71" s="21">
        <v>400000</v>
      </c>
      <c r="BS71" s="21">
        <v>400000</v>
      </c>
      <c r="BT71" s="21">
        <v>1000000</v>
      </c>
      <c r="BU71" s="21">
        <v>1000000</v>
      </c>
      <c r="BV71" s="23">
        <f t="shared" si="8"/>
        <v>3200000</v>
      </c>
      <c r="BW71" s="23">
        <f t="shared" si="12"/>
        <v>16005372.800000001</v>
      </c>
      <c r="BX71" s="38">
        <v>600000</v>
      </c>
      <c r="BY71" s="43"/>
      <c r="BZ71" s="43"/>
      <c r="CA71" s="43"/>
      <c r="CB71" s="43"/>
      <c r="CC71" s="43"/>
      <c r="CD71" s="43"/>
      <c r="CE71" s="41"/>
    </row>
    <row r="72" spans="1:83" s="1" customFormat="1" ht="128.25" customHeight="1" x14ac:dyDescent="0.2">
      <c r="A72" s="25">
        <v>902</v>
      </c>
      <c r="B72" s="27" t="s">
        <v>199</v>
      </c>
      <c r="C72" s="27" t="s">
        <v>200</v>
      </c>
      <c r="D72" s="16" t="s">
        <v>47</v>
      </c>
      <c r="E72" s="17" t="s">
        <v>201</v>
      </c>
      <c r="F72" s="19">
        <v>35714033</v>
      </c>
      <c r="G72" s="19">
        <f t="shared" si="13"/>
        <v>7142806.6000000006</v>
      </c>
      <c r="H72" s="18">
        <v>87388375</v>
      </c>
      <c r="I72" s="32" t="s">
        <v>202</v>
      </c>
      <c r="J72" s="20" t="s">
        <v>203</v>
      </c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>
        <v>0</v>
      </c>
      <c r="BC72" s="21">
        <v>0</v>
      </c>
      <c r="BD72" s="21">
        <v>400000</v>
      </c>
      <c r="BE72" s="21">
        <v>400000</v>
      </c>
      <c r="BF72" s="21">
        <v>400000</v>
      </c>
      <c r="BG72" s="21">
        <v>300000</v>
      </c>
      <c r="BH72" s="21">
        <v>0</v>
      </c>
      <c r="BI72" s="21">
        <v>300000</v>
      </c>
      <c r="BJ72" s="21">
        <v>300000</v>
      </c>
      <c r="BK72" s="21">
        <v>200000</v>
      </c>
      <c r="BL72" s="21">
        <v>200000</v>
      </c>
      <c r="BM72" s="21">
        <v>300000</v>
      </c>
      <c r="BN72" s="21">
        <v>300000</v>
      </c>
      <c r="BO72" s="21">
        <v>300000</v>
      </c>
      <c r="BP72" s="21">
        <f t="shared" si="7"/>
        <v>3400000</v>
      </c>
      <c r="BQ72" s="21">
        <v>300000</v>
      </c>
      <c r="BR72" s="21">
        <v>250000</v>
      </c>
      <c r="BS72" s="21">
        <v>250000</v>
      </c>
      <c r="BT72" s="21">
        <v>500000</v>
      </c>
      <c r="BU72" s="21">
        <v>500000</v>
      </c>
      <c r="BV72" s="23">
        <f t="shared" si="8"/>
        <v>5200000</v>
      </c>
      <c r="BW72" s="23">
        <f t="shared" si="12"/>
        <v>1942806.6000000006</v>
      </c>
      <c r="BX72" s="38">
        <v>300000</v>
      </c>
      <c r="BY72" s="43"/>
      <c r="BZ72" s="43"/>
      <c r="CA72" s="43"/>
      <c r="CB72" s="43"/>
      <c r="CC72" s="43"/>
      <c r="CD72" s="43"/>
      <c r="CE72" s="41"/>
    </row>
    <row r="73" spans="1:83" s="1" customFormat="1" ht="128.25" customHeight="1" x14ac:dyDescent="0.2">
      <c r="A73" s="27">
        <v>974</v>
      </c>
      <c r="B73" s="25" t="s">
        <v>51</v>
      </c>
      <c r="C73" s="26" t="s">
        <v>52</v>
      </c>
      <c r="D73" s="16" t="s">
        <v>13</v>
      </c>
      <c r="E73" s="17" t="s">
        <v>53</v>
      </c>
      <c r="F73" s="18">
        <v>21417977</v>
      </c>
      <c r="G73" s="19">
        <f t="shared" si="13"/>
        <v>4283595.4000000004</v>
      </c>
      <c r="H73" s="18">
        <v>25968727</v>
      </c>
      <c r="I73" s="20" t="s">
        <v>54</v>
      </c>
      <c r="J73" s="20" t="s">
        <v>55</v>
      </c>
      <c r="K73" s="21"/>
      <c r="L73" s="21"/>
      <c r="M73" s="21"/>
      <c r="N73" s="21"/>
      <c r="O73" s="21"/>
      <c r="P73" s="21"/>
      <c r="Q73" s="22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>
        <v>0</v>
      </c>
      <c r="BE73" s="21">
        <v>0</v>
      </c>
      <c r="BF73" s="21">
        <v>0</v>
      </c>
      <c r="BG73" s="21">
        <v>300000</v>
      </c>
      <c r="BH73" s="21">
        <v>0</v>
      </c>
      <c r="BI73" s="21">
        <v>300000</v>
      </c>
      <c r="BJ73" s="21">
        <v>300000</v>
      </c>
      <c r="BK73" s="21">
        <v>200000</v>
      </c>
      <c r="BL73" s="21">
        <v>200000</v>
      </c>
      <c r="BM73" s="21">
        <v>200000</v>
      </c>
      <c r="BN73" s="21">
        <v>200000</v>
      </c>
      <c r="BO73" s="21">
        <v>200000</v>
      </c>
      <c r="BP73" s="21">
        <f t="shared" si="7"/>
        <v>1900000</v>
      </c>
      <c r="BQ73" s="21">
        <v>200000</v>
      </c>
      <c r="BR73" s="21">
        <v>100000</v>
      </c>
      <c r="BS73" s="21">
        <v>200000</v>
      </c>
      <c r="BT73" s="21">
        <v>400000</v>
      </c>
      <c r="BU73" s="21">
        <v>500000</v>
      </c>
      <c r="BV73" s="23">
        <f t="shared" si="8"/>
        <v>3300000</v>
      </c>
      <c r="BW73" s="23">
        <f>SUM(G73-BV73)</f>
        <v>983595.40000000037</v>
      </c>
      <c r="BX73" s="38">
        <v>200000</v>
      </c>
      <c r="BY73" s="43"/>
      <c r="BZ73" s="43"/>
      <c r="CA73" s="43"/>
      <c r="CB73" s="43"/>
      <c r="CC73" s="43"/>
      <c r="CD73" s="43"/>
      <c r="CE73" s="41"/>
    </row>
    <row r="74" spans="1:83" s="1" customFormat="1" ht="60" customHeight="1" x14ac:dyDescent="0.2">
      <c r="A74" s="14">
        <v>1236</v>
      </c>
      <c r="B74" s="25" t="s">
        <v>37</v>
      </c>
      <c r="C74" s="26" t="s">
        <v>137</v>
      </c>
      <c r="D74" s="16" t="s">
        <v>47</v>
      </c>
      <c r="E74" s="17" t="s">
        <v>138</v>
      </c>
      <c r="F74" s="18">
        <v>15769566</v>
      </c>
      <c r="G74" s="19">
        <f t="shared" si="13"/>
        <v>3153913.2</v>
      </c>
      <c r="H74" s="18">
        <v>19877012</v>
      </c>
      <c r="I74" s="20" t="s">
        <v>139</v>
      </c>
      <c r="J74" s="20" t="s">
        <v>140</v>
      </c>
      <c r="K74" s="21"/>
      <c r="L74" s="21"/>
      <c r="M74" s="21"/>
      <c r="N74" s="21"/>
      <c r="O74" s="21"/>
      <c r="P74" s="21"/>
      <c r="Q74" s="22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>
        <v>0</v>
      </c>
      <c r="BP74" s="21">
        <f t="shared" si="7"/>
        <v>0</v>
      </c>
      <c r="BQ74" s="21">
        <v>0</v>
      </c>
      <c r="BR74" s="21">
        <v>0</v>
      </c>
      <c r="BS74" s="21">
        <v>200000</v>
      </c>
      <c r="BT74" s="21">
        <v>200000</v>
      </c>
      <c r="BU74" s="21">
        <v>300000</v>
      </c>
      <c r="BV74" s="23">
        <f t="shared" si="8"/>
        <v>700000</v>
      </c>
      <c r="BW74" s="23">
        <f t="shared" ref="BW74:BW81" si="14">SUM(G74-BV74)</f>
        <v>2453913.2000000002</v>
      </c>
      <c r="BX74" s="38">
        <v>300000</v>
      </c>
      <c r="BY74" s="43"/>
      <c r="BZ74" s="43"/>
      <c r="CA74" s="43"/>
      <c r="CB74" s="43"/>
      <c r="CC74" s="43"/>
      <c r="CD74" s="43"/>
      <c r="CE74" s="41"/>
    </row>
    <row r="75" spans="1:83" s="1" customFormat="1" ht="42" customHeight="1" x14ac:dyDescent="0.2">
      <c r="A75" s="14">
        <v>1288</v>
      </c>
      <c r="B75" s="25" t="s">
        <v>37</v>
      </c>
      <c r="C75" s="26" t="s">
        <v>309</v>
      </c>
      <c r="D75" s="16" t="s">
        <v>13</v>
      </c>
      <c r="E75" s="17" t="s">
        <v>188</v>
      </c>
      <c r="F75" s="18">
        <v>3392500</v>
      </c>
      <c r="G75" s="19">
        <f t="shared" si="13"/>
        <v>678500</v>
      </c>
      <c r="H75" s="18">
        <v>5785700</v>
      </c>
      <c r="I75" s="20" t="s">
        <v>306</v>
      </c>
      <c r="J75" s="20" t="s">
        <v>310</v>
      </c>
      <c r="K75" s="21"/>
      <c r="L75" s="21"/>
      <c r="M75" s="21"/>
      <c r="N75" s="21"/>
      <c r="O75" s="21"/>
      <c r="P75" s="21"/>
      <c r="Q75" s="22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>
        <f t="shared" si="7"/>
        <v>0</v>
      </c>
      <c r="BQ75" s="21"/>
      <c r="BR75" s="21"/>
      <c r="BS75" s="21"/>
      <c r="BT75" s="21">
        <v>0</v>
      </c>
      <c r="BU75" s="21">
        <v>200000</v>
      </c>
      <c r="BV75" s="23">
        <f t="shared" si="8"/>
        <v>200000</v>
      </c>
      <c r="BW75" s="23">
        <f t="shared" si="14"/>
        <v>478500</v>
      </c>
      <c r="BX75" s="38">
        <v>200000</v>
      </c>
      <c r="BY75" s="43"/>
      <c r="BZ75" s="43"/>
      <c r="CA75" s="43"/>
      <c r="CB75" s="43"/>
      <c r="CC75" s="43"/>
      <c r="CD75" s="43"/>
      <c r="CE75" s="41"/>
    </row>
    <row r="76" spans="1:83" s="1" customFormat="1" ht="74.25" customHeight="1" x14ac:dyDescent="0.2">
      <c r="A76" s="14">
        <v>1238</v>
      </c>
      <c r="B76" s="25" t="s">
        <v>37</v>
      </c>
      <c r="C76" s="26" t="s">
        <v>38</v>
      </c>
      <c r="D76" s="16" t="s">
        <v>13</v>
      </c>
      <c r="E76" s="17" t="s">
        <v>39</v>
      </c>
      <c r="F76" s="18">
        <v>19729316</v>
      </c>
      <c r="G76" s="19">
        <f t="shared" si="13"/>
        <v>3945863.2</v>
      </c>
      <c r="H76" s="18">
        <v>24920388</v>
      </c>
      <c r="I76" s="20" t="s">
        <v>40</v>
      </c>
      <c r="J76" s="20" t="s">
        <v>41</v>
      </c>
      <c r="K76" s="21"/>
      <c r="L76" s="21"/>
      <c r="M76" s="21"/>
      <c r="N76" s="21"/>
      <c r="O76" s="21"/>
      <c r="P76" s="21"/>
      <c r="Q76" s="22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>
        <v>0</v>
      </c>
      <c r="BP76" s="21">
        <f t="shared" si="7"/>
        <v>0</v>
      </c>
      <c r="BQ76" s="21">
        <v>0</v>
      </c>
      <c r="BR76" s="21">
        <v>100000</v>
      </c>
      <c r="BS76" s="21">
        <v>100000</v>
      </c>
      <c r="BT76" s="21">
        <v>50000</v>
      </c>
      <c r="BU76" s="21">
        <v>100000</v>
      </c>
      <c r="BV76" s="23">
        <f t="shared" si="8"/>
        <v>350000</v>
      </c>
      <c r="BW76" s="23">
        <f t="shared" si="14"/>
        <v>3595863.2</v>
      </c>
      <c r="BX76" s="21">
        <v>100000</v>
      </c>
      <c r="BY76" s="43"/>
      <c r="BZ76" s="43"/>
      <c r="CA76" s="43"/>
      <c r="CB76" s="43"/>
      <c r="CC76" s="43"/>
      <c r="CD76" s="43"/>
      <c r="CE76" s="41"/>
    </row>
    <row r="77" spans="1:83" s="1" customFormat="1" ht="295.5" customHeight="1" x14ac:dyDescent="0.2">
      <c r="A77" s="27">
        <v>10</v>
      </c>
      <c r="B77" s="33" t="s">
        <v>37</v>
      </c>
      <c r="C77" s="26" t="s">
        <v>42</v>
      </c>
      <c r="D77" s="16" t="s">
        <v>13</v>
      </c>
      <c r="E77" s="17" t="s">
        <v>43</v>
      </c>
      <c r="F77" s="19">
        <v>61496479</v>
      </c>
      <c r="G77" s="19">
        <f t="shared" si="13"/>
        <v>12299295.800000001</v>
      </c>
      <c r="H77" s="18">
        <v>76762645</v>
      </c>
      <c r="I77" s="20" t="s">
        <v>44</v>
      </c>
      <c r="J77" s="20" t="s">
        <v>41</v>
      </c>
      <c r="K77" s="21">
        <v>1000000</v>
      </c>
      <c r="L77" s="21">
        <v>0</v>
      </c>
      <c r="M77" s="21">
        <v>750000</v>
      </c>
      <c r="N77" s="21"/>
      <c r="O77" s="21">
        <v>250000</v>
      </c>
      <c r="P77" s="21"/>
      <c r="Q77" s="22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>
        <v>500000</v>
      </c>
      <c r="AD77" s="21">
        <v>300000</v>
      </c>
      <c r="AE77" s="21">
        <v>300000</v>
      </c>
      <c r="AF77" s="21">
        <v>200000</v>
      </c>
      <c r="AG77" s="21">
        <v>200000</v>
      </c>
      <c r="AH77" s="21">
        <v>200000</v>
      </c>
      <c r="AI77" s="21">
        <v>200000</v>
      </c>
      <c r="AJ77" s="21">
        <v>200000</v>
      </c>
      <c r="AK77" s="21">
        <v>200000</v>
      </c>
      <c r="AL77" s="21">
        <v>200000</v>
      </c>
      <c r="AM77" s="21">
        <v>200000</v>
      </c>
      <c r="AN77" s="21">
        <v>200000</v>
      </c>
      <c r="AO77" s="21">
        <v>200000</v>
      </c>
      <c r="AP77" s="21">
        <v>200000</v>
      </c>
      <c r="AQ77" s="21">
        <v>200000</v>
      </c>
      <c r="AR77" s="21">
        <v>200000</v>
      </c>
      <c r="AS77" s="21">
        <v>200000</v>
      </c>
      <c r="AT77" s="21">
        <v>100000</v>
      </c>
      <c r="AU77" s="21">
        <v>100000</v>
      </c>
      <c r="AV77" s="21">
        <v>100000</v>
      </c>
      <c r="AW77" s="21">
        <v>0</v>
      </c>
      <c r="AX77" s="21">
        <v>100000</v>
      </c>
      <c r="AY77" s="21">
        <v>100000</v>
      </c>
      <c r="AZ77" s="21">
        <v>100000</v>
      </c>
      <c r="BA77" s="21">
        <v>100000</v>
      </c>
      <c r="BB77" s="21">
        <v>100000</v>
      </c>
      <c r="BC77" s="21">
        <v>50000</v>
      </c>
      <c r="BD77" s="21">
        <v>50000</v>
      </c>
      <c r="BE77" s="21">
        <v>50000</v>
      </c>
      <c r="BF77" s="21">
        <v>20000</v>
      </c>
      <c r="BG77" s="21">
        <v>20000</v>
      </c>
      <c r="BH77" s="21">
        <v>20000</v>
      </c>
      <c r="BI77" s="21">
        <v>20000</v>
      </c>
      <c r="BJ77" s="21">
        <v>20000</v>
      </c>
      <c r="BK77" s="21">
        <v>10000</v>
      </c>
      <c r="BL77" s="21">
        <v>10000</v>
      </c>
      <c r="BM77" s="21">
        <v>10000</v>
      </c>
      <c r="BN77" s="21">
        <v>10000</v>
      </c>
      <c r="BO77" s="21">
        <v>0</v>
      </c>
      <c r="BP77" s="21">
        <f t="shared" si="7"/>
        <v>6990000</v>
      </c>
      <c r="BQ77" s="21">
        <v>10000</v>
      </c>
      <c r="BR77" s="21">
        <v>10000</v>
      </c>
      <c r="BS77" s="21">
        <v>10000</v>
      </c>
      <c r="BT77" s="21">
        <v>30000</v>
      </c>
      <c r="BU77" s="21">
        <v>30000</v>
      </c>
      <c r="BV77" s="23">
        <f t="shared" si="8"/>
        <v>7080000</v>
      </c>
      <c r="BW77" s="23">
        <f t="shared" si="14"/>
        <v>5219295.8000000007</v>
      </c>
      <c r="BX77" s="21">
        <v>30000</v>
      </c>
      <c r="BY77" s="43"/>
      <c r="BZ77" s="43"/>
      <c r="CA77" s="43"/>
      <c r="CB77" s="43"/>
      <c r="CC77" s="43"/>
      <c r="CD77" s="43"/>
      <c r="CE77" s="41"/>
    </row>
    <row r="78" spans="1:83" s="1" customFormat="1" ht="49.5" customHeight="1" x14ac:dyDescent="0.2">
      <c r="A78" s="14">
        <v>1290</v>
      </c>
      <c r="B78" s="25" t="s">
        <v>37</v>
      </c>
      <c r="C78" s="26" t="s">
        <v>187</v>
      </c>
      <c r="D78" s="16" t="s">
        <v>13</v>
      </c>
      <c r="E78" s="17" t="s">
        <v>188</v>
      </c>
      <c r="F78" s="18">
        <v>1590800</v>
      </c>
      <c r="G78" s="19">
        <f t="shared" si="13"/>
        <v>318160</v>
      </c>
      <c r="H78" s="18">
        <v>2958800</v>
      </c>
      <c r="I78" s="20" t="s">
        <v>189</v>
      </c>
      <c r="J78" s="20" t="s">
        <v>190</v>
      </c>
      <c r="K78" s="21"/>
      <c r="L78" s="21"/>
      <c r="M78" s="21"/>
      <c r="N78" s="21"/>
      <c r="O78" s="21"/>
      <c r="P78" s="21"/>
      <c r="Q78" s="22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>
        <f t="shared" si="7"/>
        <v>0</v>
      </c>
      <c r="BQ78" s="21"/>
      <c r="BR78" s="21"/>
      <c r="BS78" s="21"/>
      <c r="BT78" s="21">
        <v>0</v>
      </c>
      <c r="BU78" s="21">
        <v>150000</v>
      </c>
      <c r="BV78" s="23">
        <f t="shared" si="8"/>
        <v>150000</v>
      </c>
      <c r="BW78" s="23">
        <f t="shared" si="14"/>
        <v>168160</v>
      </c>
      <c r="BX78" s="38">
        <v>100000</v>
      </c>
      <c r="BY78" s="43"/>
      <c r="BZ78" s="43"/>
      <c r="CA78" s="43"/>
      <c r="CB78" s="43"/>
      <c r="CC78" s="43"/>
      <c r="CD78" s="43"/>
      <c r="CE78" s="41"/>
    </row>
    <row r="79" spans="1:83" s="1" customFormat="1" ht="99.75" customHeight="1" x14ac:dyDescent="0.2">
      <c r="A79" s="14">
        <v>1072</v>
      </c>
      <c r="B79" s="25" t="s">
        <v>136</v>
      </c>
      <c r="C79" s="26" t="s">
        <v>297</v>
      </c>
      <c r="D79" s="16" t="s">
        <v>47</v>
      </c>
      <c r="E79" s="17" t="s">
        <v>48</v>
      </c>
      <c r="F79" s="18">
        <v>9314032</v>
      </c>
      <c r="G79" s="19">
        <f t="shared" si="13"/>
        <v>1862806.4000000001</v>
      </c>
      <c r="H79" s="18">
        <v>9679805</v>
      </c>
      <c r="I79" s="20" t="s">
        <v>298</v>
      </c>
      <c r="J79" s="20" t="s">
        <v>299</v>
      </c>
      <c r="K79" s="21"/>
      <c r="L79" s="21"/>
      <c r="M79" s="21"/>
      <c r="N79" s="21"/>
      <c r="O79" s="21"/>
      <c r="P79" s="21"/>
      <c r="Q79" s="22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>
        <v>0</v>
      </c>
      <c r="BI79" s="21">
        <v>0</v>
      </c>
      <c r="BJ79" s="21">
        <v>0</v>
      </c>
      <c r="BK79" s="21">
        <v>200000</v>
      </c>
      <c r="BL79" s="21">
        <v>100000</v>
      </c>
      <c r="BM79" s="21">
        <v>200000</v>
      </c>
      <c r="BN79" s="21">
        <v>100000</v>
      </c>
      <c r="BO79" s="21">
        <v>200000</v>
      </c>
      <c r="BP79" s="21">
        <f t="shared" si="7"/>
        <v>800000</v>
      </c>
      <c r="BQ79" s="21">
        <v>100000</v>
      </c>
      <c r="BR79" s="21">
        <v>100000</v>
      </c>
      <c r="BS79" s="21">
        <v>100000</v>
      </c>
      <c r="BT79" s="21">
        <v>200000</v>
      </c>
      <c r="BU79" s="21">
        <v>300000</v>
      </c>
      <c r="BV79" s="23">
        <f t="shared" si="8"/>
        <v>1600000</v>
      </c>
      <c r="BW79" s="23">
        <f t="shared" si="14"/>
        <v>262806.40000000014</v>
      </c>
      <c r="BX79" s="21">
        <v>200000</v>
      </c>
      <c r="BY79" s="43"/>
      <c r="BZ79" s="43"/>
      <c r="CA79" s="43"/>
      <c r="CB79" s="43"/>
      <c r="CC79" s="43"/>
      <c r="CD79" s="43"/>
      <c r="CE79" s="41"/>
    </row>
    <row r="80" spans="1:83" s="1" customFormat="1" ht="131.25" customHeight="1" x14ac:dyDescent="0.2">
      <c r="A80" s="25">
        <v>936</v>
      </c>
      <c r="B80" s="25" t="s">
        <v>136</v>
      </c>
      <c r="C80" s="26" t="s">
        <v>557</v>
      </c>
      <c r="D80" s="16" t="s">
        <v>13</v>
      </c>
      <c r="E80" s="17" t="s">
        <v>212</v>
      </c>
      <c r="F80" s="19">
        <v>19532579</v>
      </c>
      <c r="G80" s="19">
        <f t="shared" si="13"/>
        <v>3906515.8000000003</v>
      </c>
      <c r="H80" s="18">
        <v>22446360</v>
      </c>
      <c r="I80" s="20" t="s">
        <v>213</v>
      </c>
      <c r="J80" s="20" t="s">
        <v>214</v>
      </c>
      <c r="K80" s="21"/>
      <c r="L80" s="21"/>
      <c r="M80" s="21"/>
      <c r="N80" s="21"/>
      <c r="O80" s="21"/>
      <c r="P80" s="21"/>
      <c r="Q80" s="22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>
        <v>0</v>
      </c>
      <c r="BD80" s="21">
        <v>0</v>
      </c>
      <c r="BE80" s="21">
        <v>400000</v>
      </c>
      <c r="BF80" s="21">
        <v>400000</v>
      </c>
      <c r="BG80" s="21">
        <v>400000</v>
      </c>
      <c r="BH80" s="21">
        <v>350000</v>
      </c>
      <c r="BI80" s="21">
        <v>350000</v>
      </c>
      <c r="BJ80" s="21">
        <v>350000</v>
      </c>
      <c r="BK80" s="21">
        <v>200000</v>
      </c>
      <c r="BL80" s="21">
        <v>200000</v>
      </c>
      <c r="BM80" s="21">
        <v>200000</v>
      </c>
      <c r="BN80" s="21">
        <v>200000</v>
      </c>
      <c r="BO80" s="21">
        <v>100000</v>
      </c>
      <c r="BP80" s="21">
        <f t="shared" si="7"/>
        <v>3150000</v>
      </c>
      <c r="BQ80" s="21">
        <v>100000</v>
      </c>
      <c r="BR80" s="21">
        <v>100000</v>
      </c>
      <c r="BS80" s="21">
        <v>100000</v>
      </c>
      <c r="BT80" s="21">
        <v>300000</v>
      </c>
      <c r="BU80" s="21">
        <v>0</v>
      </c>
      <c r="BV80" s="23">
        <f t="shared" si="8"/>
        <v>3750000</v>
      </c>
      <c r="BW80" s="23">
        <f t="shared" si="14"/>
        <v>156515.80000000028</v>
      </c>
      <c r="BX80" s="38">
        <v>80000</v>
      </c>
      <c r="BY80" s="43"/>
      <c r="BZ80" s="43"/>
      <c r="CA80" s="43"/>
      <c r="CB80" s="43"/>
      <c r="CC80" s="43"/>
      <c r="CD80" s="43"/>
      <c r="CE80" s="41"/>
    </row>
    <row r="81" spans="1:83" s="1" customFormat="1" ht="42" customHeight="1" x14ac:dyDescent="0.2">
      <c r="A81" s="14">
        <v>1323</v>
      </c>
      <c r="B81" s="14" t="s">
        <v>454</v>
      </c>
      <c r="C81" s="24" t="s">
        <v>455</v>
      </c>
      <c r="D81" s="16" t="s">
        <v>124</v>
      </c>
      <c r="E81" s="17"/>
      <c r="F81" s="18">
        <v>1197608</v>
      </c>
      <c r="G81" s="19">
        <f t="shared" si="13"/>
        <v>239521.6</v>
      </c>
      <c r="H81" s="18">
        <v>2894108</v>
      </c>
      <c r="I81" s="20" t="s">
        <v>456</v>
      </c>
      <c r="J81" s="20" t="s">
        <v>457</v>
      </c>
      <c r="K81" s="21"/>
      <c r="L81" s="21"/>
      <c r="M81" s="21"/>
      <c r="N81" s="21"/>
      <c r="O81" s="21"/>
      <c r="P81" s="21"/>
      <c r="Q81" s="22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>
        <f t="shared" si="7"/>
        <v>0</v>
      </c>
      <c r="BQ81" s="21"/>
      <c r="BR81" s="21"/>
      <c r="BS81" s="21"/>
      <c r="BT81" s="21"/>
      <c r="BU81" s="21"/>
      <c r="BV81" s="23">
        <f t="shared" si="8"/>
        <v>0</v>
      </c>
      <c r="BW81" s="23">
        <f t="shared" si="14"/>
        <v>239521.6</v>
      </c>
      <c r="BX81" s="38">
        <v>50000</v>
      </c>
      <c r="BY81" s="43"/>
      <c r="BZ81" s="43"/>
      <c r="CA81" s="43"/>
      <c r="CB81" s="43"/>
      <c r="CC81" s="43"/>
      <c r="CD81" s="43"/>
      <c r="CE81" s="41"/>
    </row>
    <row r="82" spans="1:83" s="1" customFormat="1" ht="84.75" customHeight="1" x14ac:dyDescent="0.2">
      <c r="A82" s="14">
        <v>1204</v>
      </c>
      <c r="B82" s="25" t="s">
        <v>114</v>
      </c>
      <c r="C82" s="26" t="s">
        <v>333</v>
      </c>
      <c r="D82" s="16" t="s">
        <v>13</v>
      </c>
      <c r="E82" s="17" t="s">
        <v>183</v>
      </c>
      <c r="F82" s="18">
        <v>6689279</v>
      </c>
      <c r="G82" s="19">
        <f t="shared" si="13"/>
        <v>1337855.8</v>
      </c>
      <c r="H82" s="18">
        <v>7322866</v>
      </c>
      <c r="I82" s="20" t="s">
        <v>323</v>
      </c>
      <c r="J82" s="20" t="s">
        <v>324</v>
      </c>
      <c r="K82" s="21"/>
      <c r="L82" s="21"/>
      <c r="M82" s="21"/>
      <c r="N82" s="21"/>
      <c r="O82" s="21"/>
      <c r="P82" s="21"/>
      <c r="Q82" s="22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>
        <f t="shared" si="7"/>
        <v>0</v>
      </c>
      <c r="BQ82" s="21"/>
      <c r="BR82" s="21">
        <v>0</v>
      </c>
      <c r="BS82" s="21">
        <v>0</v>
      </c>
      <c r="BT82" s="21">
        <v>100000</v>
      </c>
      <c r="BU82" s="21">
        <v>250000</v>
      </c>
      <c r="BV82" s="23">
        <f t="shared" si="8"/>
        <v>350000</v>
      </c>
      <c r="BW82" s="23">
        <f t="shared" ref="BW82:BW120" si="15">SUM(G82-BV82)</f>
        <v>987855.8</v>
      </c>
      <c r="BX82" s="23">
        <v>200000</v>
      </c>
      <c r="BY82" s="43"/>
      <c r="BZ82" s="43"/>
      <c r="CA82" s="43"/>
      <c r="CB82" s="43"/>
      <c r="CC82" s="43"/>
      <c r="CD82" s="43"/>
      <c r="CE82" s="41"/>
    </row>
    <row r="83" spans="1:83" s="1" customFormat="1" ht="84.75" customHeight="1" x14ac:dyDescent="0.2">
      <c r="A83" s="14">
        <v>1205</v>
      </c>
      <c r="B83" s="25" t="s">
        <v>114</v>
      </c>
      <c r="C83" s="26" t="s">
        <v>334</v>
      </c>
      <c r="D83" s="16" t="s">
        <v>13</v>
      </c>
      <c r="E83" s="17" t="s">
        <v>183</v>
      </c>
      <c r="F83" s="18">
        <v>5924690</v>
      </c>
      <c r="G83" s="19">
        <f t="shared" si="13"/>
        <v>1184938</v>
      </c>
      <c r="H83" s="18">
        <v>6494715</v>
      </c>
      <c r="I83" s="20" t="s">
        <v>323</v>
      </c>
      <c r="J83" s="20" t="s">
        <v>324</v>
      </c>
      <c r="K83" s="21"/>
      <c r="L83" s="21"/>
      <c r="M83" s="21"/>
      <c r="N83" s="21"/>
      <c r="O83" s="21"/>
      <c r="P83" s="21"/>
      <c r="Q83" s="22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>
        <f t="shared" ref="BP83:BP141" si="16">SUM(K83:BO83)</f>
        <v>0</v>
      </c>
      <c r="BQ83" s="21"/>
      <c r="BR83" s="21">
        <v>0</v>
      </c>
      <c r="BS83" s="21">
        <v>0</v>
      </c>
      <c r="BT83" s="21">
        <v>100000</v>
      </c>
      <c r="BU83" s="21">
        <v>250000</v>
      </c>
      <c r="BV83" s="23">
        <f t="shared" ref="BV83:BV141" si="17">SUM(BP83:BU83)</f>
        <v>350000</v>
      </c>
      <c r="BW83" s="23">
        <f t="shared" si="15"/>
        <v>834938</v>
      </c>
      <c r="BX83" s="23">
        <v>200000</v>
      </c>
      <c r="BY83" s="43"/>
      <c r="BZ83" s="43"/>
      <c r="CA83" s="43"/>
      <c r="CB83" s="43"/>
      <c r="CC83" s="43"/>
      <c r="CD83" s="43"/>
      <c r="CE83" s="41"/>
    </row>
    <row r="84" spans="1:83" s="1" customFormat="1" ht="82.5" customHeight="1" x14ac:dyDescent="0.2">
      <c r="A84" s="14">
        <v>1206</v>
      </c>
      <c r="B84" s="25" t="s">
        <v>114</v>
      </c>
      <c r="C84" s="26" t="s">
        <v>335</v>
      </c>
      <c r="D84" s="16" t="s">
        <v>13</v>
      </c>
      <c r="E84" s="17" t="s">
        <v>183</v>
      </c>
      <c r="F84" s="18">
        <v>16031203</v>
      </c>
      <c r="G84" s="19">
        <f t="shared" si="13"/>
        <v>3206240.6</v>
      </c>
      <c r="H84" s="18">
        <v>17575594</v>
      </c>
      <c r="I84" s="20" t="s">
        <v>323</v>
      </c>
      <c r="J84" s="20" t="s">
        <v>324</v>
      </c>
      <c r="K84" s="21"/>
      <c r="L84" s="21"/>
      <c r="M84" s="21"/>
      <c r="N84" s="21"/>
      <c r="O84" s="21"/>
      <c r="P84" s="21"/>
      <c r="Q84" s="22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>
        <f t="shared" si="16"/>
        <v>0</v>
      </c>
      <c r="BQ84" s="21"/>
      <c r="BR84" s="21">
        <v>0</v>
      </c>
      <c r="BS84" s="21">
        <v>0</v>
      </c>
      <c r="BT84" s="21">
        <v>100000</v>
      </c>
      <c r="BU84" s="21">
        <v>250000</v>
      </c>
      <c r="BV84" s="23">
        <f t="shared" si="17"/>
        <v>350000</v>
      </c>
      <c r="BW84" s="23">
        <f t="shared" si="15"/>
        <v>2856240.6</v>
      </c>
      <c r="BX84" s="38">
        <v>400000</v>
      </c>
      <c r="BY84" s="43"/>
      <c r="BZ84" s="43"/>
      <c r="CA84" s="43"/>
      <c r="CB84" s="43"/>
      <c r="CC84" s="43"/>
      <c r="CD84" s="43"/>
      <c r="CE84" s="41"/>
    </row>
    <row r="85" spans="1:83" s="1" customFormat="1" ht="79.5" customHeight="1" x14ac:dyDescent="0.2">
      <c r="A85" s="14">
        <v>1207</v>
      </c>
      <c r="B85" s="25" t="s">
        <v>114</v>
      </c>
      <c r="C85" s="26" t="s">
        <v>336</v>
      </c>
      <c r="D85" s="16" t="s">
        <v>13</v>
      </c>
      <c r="E85" s="17" t="s">
        <v>183</v>
      </c>
      <c r="F85" s="18">
        <v>5924690</v>
      </c>
      <c r="G85" s="19">
        <f t="shared" si="13"/>
        <v>1184938</v>
      </c>
      <c r="H85" s="18">
        <v>6494715</v>
      </c>
      <c r="I85" s="20" t="s">
        <v>323</v>
      </c>
      <c r="J85" s="20" t="s">
        <v>324</v>
      </c>
      <c r="K85" s="21"/>
      <c r="L85" s="21"/>
      <c r="M85" s="21"/>
      <c r="N85" s="21"/>
      <c r="O85" s="21"/>
      <c r="P85" s="21"/>
      <c r="Q85" s="22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>
        <f t="shared" si="16"/>
        <v>0</v>
      </c>
      <c r="BQ85" s="21"/>
      <c r="BR85" s="21">
        <v>0</v>
      </c>
      <c r="BS85" s="21">
        <v>0</v>
      </c>
      <c r="BT85" s="21">
        <v>100000</v>
      </c>
      <c r="BU85" s="21">
        <v>250000</v>
      </c>
      <c r="BV85" s="23">
        <f t="shared" si="17"/>
        <v>350000</v>
      </c>
      <c r="BW85" s="23">
        <f t="shared" si="15"/>
        <v>834938</v>
      </c>
      <c r="BX85" s="23">
        <v>200000</v>
      </c>
      <c r="BY85" s="43"/>
      <c r="BZ85" s="43"/>
      <c r="CA85" s="43"/>
      <c r="CB85" s="43"/>
      <c r="CC85" s="43"/>
      <c r="CD85" s="43"/>
      <c r="CE85" s="41"/>
    </row>
    <row r="86" spans="1:83" s="1" customFormat="1" ht="84.75" customHeight="1" x14ac:dyDescent="0.2">
      <c r="A86" s="14">
        <v>1208</v>
      </c>
      <c r="B86" s="25" t="s">
        <v>114</v>
      </c>
      <c r="C86" s="26" t="s">
        <v>337</v>
      </c>
      <c r="D86" s="16" t="s">
        <v>13</v>
      </c>
      <c r="E86" s="17" t="s">
        <v>183</v>
      </c>
      <c r="F86" s="18">
        <v>6689279</v>
      </c>
      <c r="G86" s="19">
        <f t="shared" si="13"/>
        <v>1337855.8</v>
      </c>
      <c r="H86" s="18">
        <v>7332866</v>
      </c>
      <c r="I86" s="20" t="s">
        <v>323</v>
      </c>
      <c r="J86" s="20" t="s">
        <v>324</v>
      </c>
      <c r="K86" s="21"/>
      <c r="L86" s="21"/>
      <c r="M86" s="21"/>
      <c r="N86" s="21"/>
      <c r="O86" s="21"/>
      <c r="P86" s="21"/>
      <c r="Q86" s="22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>
        <f t="shared" si="16"/>
        <v>0</v>
      </c>
      <c r="BQ86" s="21"/>
      <c r="BR86" s="21">
        <v>0</v>
      </c>
      <c r="BS86" s="21">
        <v>0</v>
      </c>
      <c r="BT86" s="21">
        <v>100000</v>
      </c>
      <c r="BU86" s="21">
        <v>250000</v>
      </c>
      <c r="BV86" s="23">
        <f t="shared" si="17"/>
        <v>350000</v>
      </c>
      <c r="BW86" s="23">
        <f t="shared" si="15"/>
        <v>987855.8</v>
      </c>
      <c r="BX86" s="23">
        <v>200000</v>
      </c>
      <c r="BY86" s="43"/>
      <c r="BZ86" s="43"/>
      <c r="CA86" s="43"/>
      <c r="CB86" s="43"/>
      <c r="CC86" s="43"/>
      <c r="CD86" s="43"/>
      <c r="CE86" s="41"/>
    </row>
    <row r="87" spans="1:83" s="1" customFormat="1" ht="84" customHeight="1" x14ac:dyDescent="0.2">
      <c r="A87" s="14">
        <v>1209</v>
      </c>
      <c r="B87" s="25" t="s">
        <v>114</v>
      </c>
      <c r="C87" s="26" t="s">
        <v>338</v>
      </c>
      <c r="D87" s="16" t="s">
        <v>13</v>
      </c>
      <c r="E87" s="17" t="s">
        <v>183</v>
      </c>
      <c r="F87" s="18">
        <v>4763755</v>
      </c>
      <c r="G87" s="19">
        <f t="shared" si="13"/>
        <v>952751</v>
      </c>
      <c r="H87" s="18">
        <v>5222084</v>
      </c>
      <c r="I87" s="20" t="s">
        <v>323</v>
      </c>
      <c r="J87" s="20" t="s">
        <v>324</v>
      </c>
      <c r="K87" s="21"/>
      <c r="L87" s="21"/>
      <c r="M87" s="21"/>
      <c r="N87" s="21"/>
      <c r="O87" s="21"/>
      <c r="P87" s="21"/>
      <c r="Q87" s="22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>
        <f t="shared" si="16"/>
        <v>0</v>
      </c>
      <c r="BQ87" s="21"/>
      <c r="BR87" s="21">
        <v>0</v>
      </c>
      <c r="BS87" s="21">
        <v>0</v>
      </c>
      <c r="BT87" s="21">
        <v>100000</v>
      </c>
      <c r="BU87" s="21">
        <v>100000</v>
      </c>
      <c r="BV87" s="23">
        <f t="shared" si="17"/>
        <v>200000</v>
      </c>
      <c r="BW87" s="23">
        <f t="shared" si="15"/>
        <v>752751</v>
      </c>
      <c r="BX87" s="23">
        <v>200000</v>
      </c>
      <c r="BY87" s="43"/>
      <c r="BZ87" s="43"/>
      <c r="CA87" s="43"/>
      <c r="CB87" s="43"/>
      <c r="CC87" s="43"/>
      <c r="CD87" s="43"/>
      <c r="CE87" s="41"/>
    </row>
    <row r="88" spans="1:83" s="1" customFormat="1" ht="83.25" customHeight="1" x14ac:dyDescent="0.2">
      <c r="A88" s="14">
        <v>1210</v>
      </c>
      <c r="B88" s="25" t="s">
        <v>114</v>
      </c>
      <c r="C88" s="26" t="s">
        <v>339</v>
      </c>
      <c r="D88" s="16" t="s">
        <v>13</v>
      </c>
      <c r="E88" s="17" t="s">
        <v>183</v>
      </c>
      <c r="F88" s="18">
        <v>6494912</v>
      </c>
      <c r="G88" s="19">
        <f t="shared" si="13"/>
        <v>1298982.4000000001</v>
      </c>
      <c r="H88" s="18">
        <v>7119799</v>
      </c>
      <c r="I88" s="20" t="s">
        <v>323</v>
      </c>
      <c r="J88" s="20" t="s">
        <v>324</v>
      </c>
      <c r="K88" s="21"/>
      <c r="L88" s="21"/>
      <c r="M88" s="21"/>
      <c r="N88" s="21"/>
      <c r="O88" s="21"/>
      <c r="P88" s="21"/>
      <c r="Q88" s="22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>
        <f t="shared" si="16"/>
        <v>0</v>
      </c>
      <c r="BQ88" s="21"/>
      <c r="BR88" s="21">
        <v>0</v>
      </c>
      <c r="BS88" s="21">
        <v>0</v>
      </c>
      <c r="BT88" s="21">
        <v>100000</v>
      </c>
      <c r="BU88" s="21">
        <v>250000</v>
      </c>
      <c r="BV88" s="23">
        <f t="shared" si="17"/>
        <v>350000</v>
      </c>
      <c r="BW88" s="23">
        <f t="shared" si="15"/>
        <v>948982.40000000014</v>
      </c>
      <c r="BX88" s="23">
        <v>200000</v>
      </c>
      <c r="BY88" s="43"/>
      <c r="BZ88" s="43"/>
      <c r="CA88" s="43"/>
      <c r="CB88" s="43"/>
      <c r="CC88" s="43"/>
      <c r="CD88" s="43"/>
      <c r="CE88" s="41"/>
    </row>
    <row r="89" spans="1:83" s="1" customFormat="1" ht="82.5" customHeight="1" x14ac:dyDescent="0.2">
      <c r="A89" s="14">
        <v>1211</v>
      </c>
      <c r="B89" s="25" t="s">
        <v>114</v>
      </c>
      <c r="C89" s="26" t="s">
        <v>340</v>
      </c>
      <c r="D89" s="16" t="s">
        <v>13</v>
      </c>
      <c r="E89" s="17" t="s">
        <v>183</v>
      </c>
      <c r="F89" s="18">
        <v>13544239</v>
      </c>
      <c r="G89" s="19">
        <f t="shared" si="13"/>
        <v>2708847.8000000003</v>
      </c>
      <c r="H89" s="18">
        <v>14847354</v>
      </c>
      <c r="I89" s="20" t="s">
        <v>323</v>
      </c>
      <c r="J89" s="20" t="s">
        <v>324</v>
      </c>
      <c r="K89" s="21"/>
      <c r="L89" s="21"/>
      <c r="M89" s="21"/>
      <c r="N89" s="21"/>
      <c r="O89" s="21"/>
      <c r="P89" s="21"/>
      <c r="Q89" s="22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>
        <f t="shared" si="16"/>
        <v>0</v>
      </c>
      <c r="BQ89" s="21"/>
      <c r="BR89" s="21">
        <v>0</v>
      </c>
      <c r="BS89" s="21">
        <v>0</v>
      </c>
      <c r="BT89" s="21">
        <v>100000</v>
      </c>
      <c r="BU89" s="21">
        <v>250000</v>
      </c>
      <c r="BV89" s="23">
        <f t="shared" si="17"/>
        <v>350000</v>
      </c>
      <c r="BW89" s="23">
        <f t="shared" si="15"/>
        <v>2358847.8000000003</v>
      </c>
      <c r="BX89" s="38">
        <v>400000</v>
      </c>
      <c r="BY89" s="43"/>
      <c r="BZ89" s="43"/>
      <c r="CA89" s="43"/>
      <c r="CB89" s="43"/>
      <c r="CC89" s="43"/>
      <c r="CD89" s="43"/>
      <c r="CE89" s="41"/>
    </row>
    <row r="90" spans="1:83" s="1" customFormat="1" ht="81.75" customHeight="1" x14ac:dyDescent="0.2">
      <c r="A90" s="14">
        <v>1212</v>
      </c>
      <c r="B90" s="28" t="s">
        <v>114</v>
      </c>
      <c r="C90" s="29" t="s">
        <v>341</v>
      </c>
      <c r="D90" s="16" t="s">
        <v>13</v>
      </c>
      <c r="E90" s="17" t="s">
        <v>183</v>
      </c>
      <c r="F90" s="18">
        <v>6494912</v>
      </c>
      <c r="G90" s="19">
        <f t="shared" si="13"/>
        <v>1298982.4000000001</v>
      </c>
      <c r="H90" s="18">
        <v>7119799</v>
      </c>
      <c r="I90" s="20" t="s">
        <v>323</v>
      </c>
      <c r="J90" s="20" t="s">
        <v>324</v>
      </c>
      <c r="K90" s="21"/>
      <c r="L90" s="21"/>
      <c r="M90" s="21"/>
      <c r="N90" s="21"/>
      <c r="O90" s="21"/>
      <c r="P90" s="21"/>
      <c r="Q90" s="22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>
        <f t="shared" si="16"/>
        <v>0</v>
      </c>
      <c r="BQ90" s="21"/>
      <c r="BR90" s="21">
        <v>0</v>
      </c>
      <c r="BS90" s="21">
        <v>0</v>
      </c>
      <c r="BT90" s="21">
        <v>100000</v>
      </c>
      <c r="BU90" s="21">
        <v>250000</v>
      </c>
      <c r="BV90" s="23">
        <f t="shared" si="17"/>
        <v>350000</v>
      </c>
      <c r="BW90" s="23">
        <f t="shared" si="15"/>
        <v>948982.40000000014</v>
      </c>
      <c r="BX90" s="23">
        <v>200000</v>
      </c>
      <c r="BY90" s="43"/>
      <c r="BZ90" s="43"/>
      <c r="CA90" s="43"/>
      <c r="CB90" s="43"/>
      <c r="CC90" s="43"/>
      <c r="CD90" s="43"/>
      <c r="CE90" s="41"/>
    </row>
    <row r="91" spans="1:83" s="1" customFormat="1" ht="82.5" customHeight="1" x14ac:dyDescent="0.2">
      <c r="A91" s="14">
        <v>1196</v>
      </c>
      <c r="B91" s="25" t="s">
        <v>114</v>
      </c>
      <c r="C91" s="26" t="s">
        <v>325</v>
      </c>
      <c r="D91" s="16" t="s">
        <v>13</v>
      </c>
      <c r="E91" s="17" t="s">
        <v>183</v>
      </c>
      <c r="F91" s="18">
        <v>12024427</v>
      </c>
      <c r="G91" s="19">
        <f t="shared" si="13"/>
        <v>2404885.4</v>
      </c>
      <c r="H91" s="18">
        <v>13181318</v>
      </c>
      <c r="I91" s="20" t="s">
        <v>323</v>
      </c>
      <c r="J91" s="20" t="s">
        <v>324</v>
      </c>
      <c r="K91" s="21"/>
      <c r="L91" s="21"/>
      <c r="M91" s="21"/>
      <c r="N91" s="21"/>
      <c r="O91" s="21"/>
      <c r="P91" s="21"/>
      <c r="Q91" s="22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>
        <f t="shared" si="16"/>
        <v>0</v>
      </c>
      <c r="BQ91" s="21"/>
      <c r="BR91" s="21">
        <v>0</v>
      </c>
      <c r="BS91" s="21">
        <v>0</v>
      </c>
      <c r="BT91" s="21">
        <v>100000</v>
      </c>
      <c r="BU91" s="21">
        <v>250000</v>
      </c>
      <c r="BV91" s="23">
        <f t="shared" si="17"/>
        <v>350000</v>
      </c>
      <c r="BW91" s="23">
        <f t="shared" si="15"/>
        <v>2054885.4</v>
      </c>
      <c r="BX91" s="21">
        <v>400000</v>
      </c>
      <c r="BY91" s="43"/>
      <c r="BZ91" s="43"/>
      <c r="CA91" s="43"/>
      <c r="CB91" s="43"/>
      <c r="CC91" s="43"/>
      <c r="CD91" s="43"/>
      <c r="CE91" s="41"/>
    </row>
    <row r="92" spans="1:83" s="1" customFormat="1" ht="89.25" customHeight="1" x14ac:dyDescent="0.2">
      <c r="A92" s="14">
        <v>1213</v>
      </c>
      <c r="B92" s="25" t="s">
        <v>114</v>
      </c>
      <c r="C92" s="26" t="s">
        <v>342</v>
      </c>
      <c r="D92" s="16" t="s">
        <v>13</v>
      </c>
      <c r="E92" s="17" t="s">
        <v>183</v>
      </c>
      <c r="F92" s="18">
        <v>4783075</v>
      </c>
      <c r="G92" s="19">
        <f t="shared" si="13"/>
        <v>956615</v>
      </c>
      <c r="H92" s="18">
        <v>5243263</v>
      </c>
      <c r="I92" s="20" t="s">
        <v>323</v>
      </c>
      <c r="J92" s="20" t="s">
        <v>324</v>
      </c>
      <c r="K92" s="21"/>
      <c r="L92" s="21"/>
      <c r="M92" s="21"/>
      <c r="N92" s="21"/>
      <c r="O92" s="21"/>
      <c r="P92" s="21"/>
      <c r="Q92" s="22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>
        <f t="shared" si="16"/>
        <v>0</v>
      </c>
      <c r="BQ92" s="21"/>
      <c r="BR92" s="21">
        <v>0</v>
      </c>
      <c r="BS92" s="21">
        <v>0</v>
      </c>
      <c r="BT92" s="21">
        <v>100000</v>
      </c>
      <c r="BU92" s="21">
        <v>100000</v>
      </c>
      <c r="BV92" s="23">
        <f t="shared" si="17"/>
        <v>200000</v>
      </c>
      <c r="BW92" s="23">
        <f t="shared" si="15"/>
        <v>756615</v>
      </c>
      <c r="BX92" s="21">
        <v>200000</v>
      </c>
      <c r="BY92" s="43"/>
      <c r="BZ92" s="43"/>
      <c r="CA92" s="43"/>
      <c r="CB92" s="43"/>
      <c r="CC92" s="43"/>
      <c r="CD92" s="43"/>
      <c r="CE92" s="41"/>
    </row>
    <row r="93" spans="1:83" s="1" customFormat="1" ht="84" customHeight="1" x14ac:dyDescent="0.2">
      <c r="A93" s="14">
        <v>1214</v>
      </c>
      <c r="B93" s="28" t="s">
        <v>114</v>
      </c>
      <c r="C93" s="29" t="s">
        <v>343</v>
      </c>
      <c r="D93" s="16" t="s">
        <v>13</v>
      </c>
      <c r="E93" s="17" t="s">
        <v>183</v>
      </c>
      <c r="F93" s="18">
        <v>6689279</v>
      </c>
      <c r="G93" s="19">
        <f t="shared" si="13"/>
        <v>1337855.8</v>
      </c>
      <c r="H93" s="18">
        <v>7322866</v>
      </c>
      <c r="I93" s="20" t="s">
        <v>323</v>
      </c>
      <c r="J93" s="20" t="s">
        <v>324</v>
      </c>
      <c r="K93" s="21"/>
      <c r="L93" s="21"/>
      <c r="M93" s="21"/>
      <c r="N93" s="21"/>
      <c r="O93" s="21"/>
      <c r="P93" s="21"/>
      <c r="Q93" s="22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>
        <f t="shared" si="16"/>
        <v>0</v>
      </c>
      <c r="BQ93" s="21"/>
      <c r="BR93" s="21">
        <v>0</v>
      </c>
      <c r="BS93" s="21">
        <v>0</v>
      </c>
      <c r="BT93" s="21">
        <v>100000</v>
      </c>
      <c r="BU93" s="21">
        <v>250000</v>
      </c>
      <c r="BV93" s="23">
        <f t="shared" si="17"/>
        <v>350000</v>
      </c>
      <c r="BW93" s="23">
        <f t="shared" si="15"/>
        <v>987855.8</v>
      </c>
      <c r="BX93" s="21">
        <v>200000</v>
      </c>
      <c r="BY93" s="43"/>
      <c r="BZ93" s="43"/>
      <c r="CA93" s="43"/>
      <c r="CB93" s="43"/>
      <c r="CC93" s="43"/>
      <c r="CD93" s="43"/>
      <c r="CE93" s="41"/>
    </row>
    <row r="94" spans="1:83" s="1" customFormat="1" ht="83.25" customHeight="1" x14ac:dyDescent="0.2">
      <c r="A94" s="14">
        <v>1215</v>
      </c>
      <c r="B94" s="25" t="s">
        <v>114</v>
      </c>
      <c r="C94" s="26" t="s">
        <v>344</v>
      </c>
      <c r="D94" s="16" t="s">
        <v>13</v>
      </c>
      <c r="E94" s="17" t="s">
        <v>183</v>
      </c>
      <c r="F94" s="18">
        <v>5924690</v>
      </c>
      <c r="G94" s="19">
        <f t="shared" si="13"/>
        <v>1184938</v>
      </c>
      <c r="H94" s="18">
        <v>6494715</v>
      </c>
      <c r="I94" s="20" t="s">
        <v>323</v>
      </c>
      <c r="J94" s="20" t="s">
        <v>324</v>
      </c>
      <c r="K94" s="21"/>
      <c r="L94" s="21"/>
      <c r="M94" s="21"/>
      <c r="N94" s="21"/>
      <c r="O94" s="21"/>
      <c r="P94" s="21"/>
      <c r="Q94" s="22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>
        <f t="shared" si="16"/>
        <v>0</v>
      </c>
      <c r="BQ94" s="21"/>
      <c r="BR94" s="21">
        <v>0</v>
      </c>
      <c r="BS94" s="21">
        <v>0</v>
      </c>
      <c r="BT94" s="21">
        <v>100000</v>
      </c>
      <c r="BU94" s="21">
        <v>250000</v>
      </c>
      <c r="BV94" s="23">
        <f t="shared" si="17"/>
        <v>350000</v>
      </c>
      <c r="BW94" s="23">
        <f t="shared" si="15"/>
        <v>834938</v>
      </c>
      <c r="BX94" s="21">
        <v>200000</v>
      </c>
      <c r="BY94" s="43"/>
      <c r="BZ94" s="43"/>
      <c r="CA94" s="43"/>
      <c r="CB94" s="43"/>
      <c r="CC94" s="43"/>
      <c r="CD94" s="43"/>
      <c r="CE94" s="41"/>
    </row>
    <row r="95" spans="1:83" s="1" customFormat="1" ht="95.25" customHeight="1" x14ac:dyDescent="0.2">
      <c r="A95" s="14">
        <v>1216</v>
      </c>
      <c r="B95" s="25" t="s">
        <v>114</v>
      </c>
      <c r="C95" s="26" t="s">
        <v>345</v>
      </c>
      <c r="D95" s="16" t="s">
        <v>13</v>
      </c>
      <c r="E95" s="17" t="s">
        <v>183</v>
      </c>
      <c r="F95" s="18">
        <v>5218645</v>
      </c>
      <c r="G95" s="19">
        <f t="shared" si="13"/>
        <v>1043729</v>
      </c>
      <c r="H95" s="18">
        <v>5720740</v>
      </c>
      <c r="I95" s="20" t="s">
        <v>323</v>
      </c>
      <c r="J95" s="20" t="s">
        <v>324</v>
      </c>
      <c r="K95" s="21"/>
      <c r="L95" s="21"/>
      <c r="M95" s="21"/>
      <c r="N95" s="21"/>
      <c r="O95" s="21"/>
      <c r="P95" s="21"/>
      <c r="Q95" s="22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>
        <f t="shared" si="16"/>
        <v>0</v>
      </c>
      <c r="BQ95" s="21"/>
      <c r="BR95" s="21">
        <v>0</v>
      </c>
      <c r="BS95" s="21">
        <v>0</v>
      </c>
      <c r="BT95" s="21">
        <v>100000</v>
      </c>
      <c r="BU95" s="21">
        <v>100000</v>
      </c>
      <c r="BV95" s="23">
        <f t="shared" si="17"/>
        <v>200000</v>
      </c>
      <c r="BW95" s="23">
        <f t="shared" si="15"/>
        <v>843729</v>
      </c>
      <c r="BX95" s="21">
        <v>200000</v>
      </c>
      <c r="BY95" s="43"/>
      <c r="BZ95" s="43"/>
      <c r="CA95" s="43"/>
      <c r="CB95" s="43"/>
      <c r="CC95" s="43"/>
      <c r="CD95" s="43"/>
      <c r="CE95" s="41"/>
    </row>
    <row r="96" spans="1:83" s="1" customFormat="1" ht="84.75" customHeight="1" x14ac:dyDescent="0.2">
      <c r="A96" s="14">
        <v>1217</v>
      </c>
      <c r="B96" s="25" t="s">
        <v>114</v>
      </c>
      <c r="C96" s="26" t="s">
        <v>346</v>
      </c>
      <c r="D96" s="16" t="s">
        <v>13</v>
      </c>
      <c r="E96" s="17" t="s">
        <v>183</v>
      </c>
      <c r="F96" s="18">
        <v>5924690</v>
      </c>
      <c r="G96" s="19">
        <f t="shared" si="13"/>
        <v>1184938</v>
      </c>
      <c r="H96" s="18">
        <v>6494715</v>
      </c>
      <c r="I96" s="20" t="s">
        <v>323</v>
      </c>
      <c r="J96" s="20" t="s">
        <v>324</v>
      </c>
      <c r="K96" s="21"/>
      <c r="L96" s="21"/>
      <c r="M96" s="21"/>
      <c r="N96" s="21"/>
      <c r="O96" s="21"/>
      <c r="P96" s="21"/>
      <c r="Q96" s="22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>
        <f t="shared" si="16"/>
        <v>0</v>
      </c>
      <c r="BQ96" s="21"/>
      <c r="BR96" s="21">
        <v>0</v>
      </c>
      <c r="BS96" s="21">
        <v>0</v>
      </c>
      <c r="BT96" s="21">
        <v>100000</v>
      </c>
      <c r="BU96" s="21">
        <v>250000</v>
      </c>
      <c r="BV96" s="23">
        <f t="shared" si="17"/>
        <v>350000</v>
      </c>
      <c r="BW96" s="23">
        <f t="shared" si="15"/>
        <v>834938</v>
      </c>
      <c r="BX96" s="21">
        <v>200000</v>
      </c>
      <c r="BY96" s="43"/>
      <c r="BZ96" s="43"/>
      <c r="CA96" s="43"/>
      <c r="CB96" s="43"/>
      <c r="CC96" s="43"/>
      <c r="CD96" s="43"/>
      <c r="CE96" s="41"/>
    </row>
    <row r="97" spans="1:83" s="1" customFormat="1" ht="80.25" customHeight="1" x14ac:dyDescent="0.2">
      <c r="A97" s="14">
        <v>1218</v>
      </c>
      <c r="B97" s="25" t="s">
        <v>114</v>
      </c>
      <c r="C97" s="26" t="s">
        <v>347</v>
      </c>
      <c r="D97" s="16" t="s">
        <v>101</v>
      </c>
      <c r="E97" s="17" t="s">
        <v>183</v>
      </c>
      <c r="F97" s="18">
        <v>6928140</v>
      </c>
      <c r="G97" s="19">
        <f t="shared" ref="G97:G120" si="18">F97*0.2</f>
        <v>1385628</v>
      </c>
      <c r="H97" s="18">
        <v>7594709</v>
      </c>
      <c r="I97" s="20" t="s">
        <v>323</v>
      </c>
      <c r="J97" s="20" t="s">
        <v>324</v>
      </c>
      <c r="K97" s="21"/>
      <c r="L97" s="21"/>
      <c r="M97" s="21"/>
      <c r="N97" s="21"/>
      <c r="O97" s="21"/>
      <c r="P97" s="21"/>
      <c r="Q97" s="22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>
        <f t="shared" si="16"/>
        <v>0</v>
      </c>
      <c r="BQ97" s="21"/>
      <c r="BR97" s="21">
        <v>0</v>
      </c>
      <c r="BS97" s="21">
        <v>0</v>
      </c>
      <c r="BT97" s="21">
        <v>100000</v>
      </c>
      <c r="BU97" s="21">
        <v>250000</v>
      </c>
      <c r="BV97" s="23">
        <f t="shared" si="17"/>
        <v>350000</v>
      </c>
      <c r="BW97" s="23">
        <f t="shared" si="15"/>
        <v>1035628</v>
      </c>
      <c r="BX97" s="21">
        <v>200000</v>
      </c>
      <c r="BY97" s="43"/>
      <c r="BZ97" s="43"/>
      <c r="CA97" s="43"/>
      <c r="CB97" s="43"/>
      <c r="CC97" s="43"/>
      <c r="CD97" s="43"/>
      <c r="CE97" s="41"/>
    </row>
    <row r="98" spans="1:83" s="1" customFormat="1" ht="100.5" customHeight="1" x14ac:dyDescent="0.2">
      <c r="A98" s="14">
        <v>1219</v>
      </c>
      <c r="B98" s="25" t="s">
        <v>114</v>
      </c>
      <c r="C98" s="26" t="s">
        <v>348</v>
      </c>
      <c r="D98" s="16" t="s">
        <v>13</v>
      </c>
      <c r="E98" s="17" t="s">
        <v>183</v>
      </c>
      <c r="F98" s="18">
        <v>32854511</v>
      </c>
      <c r="G98" s="19">
        <f t="shared" si="18"/>
        <v>6570902.2000000002</v>
      </c>
      <c r="H98" s="18">
        <v>36015502</v>
      </c>
      <c r="I98" s="20" t="s">
        <v>323</v>
      </c>
      <c r="J98" s="20" t="s">
        <v>324</v>
      </c>
      <c r="K98" s="21"/>
      <c r="L98" s="21"/>
      <c r="M98" s="21"/>
      <c r="N98" s="21"/>
      <c r="O98" s="21"/>
      <c r="P98" s="21"/>
      <c r="Q98" s="22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>
        <f t="shared" si="16"/>
        <v>0</v>
      </c>
      <c r="BQ98" s="21"/>
      <c r="BR98" s="21">
        <v>0</v>
      </c>
      <c r="BS98" s="21">
        <v>0</v>
      </c>
      <c r="BT98" s="21">
        <v>100000</v>
      </c>
      <c r="BU98" s="21">
        <v>250000</v>
      </c>
      <c r="BV98" s="23">
        <f t="shared" si="17"/>
        <v>350000</v>
      </c>
      <c r="BW98" s="23">
        <f t="shared" si="15"/>
        <v>6220902.2000000002</v>
      </c>
      <c r="BX98" s="21">
        <v>500000</v>
      </c>
      <c r="BY98" s="43"/>
      <c r="BZ98" s="43"/>
      <c r="CA98" s="43"/>
      <c r="CB98" s="43"/>
      <c r="CC98" s="43"/>
      <c r="CD98" s="43"/>
      <c r="CE98" s="41"/>
    </row>
    <row r="99" spans="1:83" s="1" customFormat="1" ht="84" customHeight="1" x14ac:dyDescent="0.2">
      <c r="A99" s="14">
        <v>1221</v>
      </c>
      <c r="B99" s="25" t="s">
        <v>114</v>
      </c>
      <c r="C99" s="26" t="s">
        <v>349</v>
      </c>
      <c r="D99" s="16" t="s">
        <v>13</v>
      </c>
      <c r="E99" s="17" t="s">
        <v>183</v>
      </c>
      <c r="F99" s="18">
        <v>14896028</v>
      </c>
      <c r="G99" s="19">
        <f t="shared" si="18"/>
        <v>2979205.6</v>
      </c>
      <c r="H99" s="18">
        <v>16329201</v>
      </c>
      <c r="I99" s="20" t="s">
        <v>323</v>
      </c>
      <c r="J99" s="20" t="s">
        <v>324</v>
      </c>
      <c r="K99" s="21"/>
      <c r="L99" s="21"/>
      <c r="M99" s="21"/>
      <c r="N99" s="21"/>
      <c r="O99" s="21"/>
      <c r="P99" s="21"/>
      <c r="Q99" s="22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>
        <f t="shared" si="16"/>
        <v>0</v>
      </c>
      <c r="BQ99" s="21"/>
      <c r="BR99" s="21">
        <v>0</v>
      </c>
      <c r="BS99" s="21">
        <v>0</v>
      </c>
      <c r="BT99" s="21">
        <v>100000</v>
      </c>
      <c r="BU99" s="21">
        <v>250000</v>
      </c>
      <c r="BV99" s="23">
        <f t="shared" si="17"/>
        <v>350000</v>
      </c>
      <c r="BW99" s="23">
        <f t="shared" si="15"/>
        <v>2629205.6</v>
      </c>
      <c r="BX99" s="21">
        <v>200000</v>
      </c>
      <c r="BY99" s="43"/>
      <c r="BZ99" s="43"/>
      <c r="CA99" s="43"/>
      <c r="CB99" s="43"/>
      <c r="CC99" s="43"/>
      <c r="CD99" s="43"/>
      <c r="CE99" s="41"/>
    </row>
    <row r="100" spans="1:83" s="1" customFormat="1" ht="85.5" customHeight="1" x14ac:dyDescent="0.2">
      <c r="A100" s="14">
        <v>1197</v>
      </c>
      <c r="B100" s="25" t="s">
        <v>114</v>
      </c>
      <c r="C100" s="26" t="s">
        <v>326</v>
      </c>
      <c r="D100" s="16" t="s">
        <v>13</v>
      </c>
      <c r="E100" s="17" t="s">
        <v>183</v>
      </c>
      <c r="F100" s="18">
        <v>6689279</v>
      </c>
      <c r="G100" s="19">
        <f t="shared" si="18"/>
        <v>1337855.8</v>
      </c>
      <c r="H100" s="18">
        <v>7322866</v>
      </c>
      <c r="I100" s="20" t="s">
        <v>323</v>
      </c>
      <c r="J100" s="20" t="s">
        <v>324</v>
      </c>
      <c r="K100" s="21"/>
      <c r="L100" s="21"/>
      <c r="M100" s="21"/>
      <c r="N100" s="21"/>
      <c r="O100" s="21"/>
      <c r="P100" s="21"/>
      <c r="Q100" s="22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>
        <f t="shared" si="16"/>
        <v>0</v>
      </c>
      <c r="BQ100" s="21"/>
      <c r="BR100" s="21">
        <v>0</v>
      </c>
      <c r="BS100" s="21">
        <v>0</v>
      </c>
      <c r="BT100" s="21">
        <v>100000</v>
      </c>
      <c r="BU100" s="21">
        <v>250000</v>
      </c>
      <c r="BV100" s="23">
        <f t="shared" si="17"/>
        <v>350000</v>
      </c>
      <c r="BW100" s="23">
        <f t="shared" si="15"/>
        <v>987855.8</v>
      </c>
      <c r="BX100" s="21">
        <v>200000</v>
      </c>
      <c r="BY100" s="43"/>
      <c r="BZ100" s="43"/>
      <c r="CA100" s="43"/>
      <c r="CB100" s="43"/>
      <c r="CC100" s="43"/>
      <c r="CD100" s="43"/>
      <c r="CE100" s="41"/>
    </row>
    <row r="101" spans="1:83" s="1" customFormat="1" ht="82.5" customHeight="1" x14ac:dyDescent="0.2">
      <c r="A101" s="14">
        <v>1198</v>
      </c>
      <c r="B101" s="25" t="s">
        <v>114</v>
      </c>
      <c r="C101" s="26" t="s">
        <v>327</v>
      </c>
      <c r="D101" s="16" t="s">
        <v>13</v>
      </c>
      <c r="E101" s="17" t="s">
        <v>183</v>
      </c>
      <c r="F101" s="18">
        <v>4804150</v>
      </c>
      <c r="G101" s="19">
        <f t="shared" si="18"/>
        <v>960830</v>
      </c>
      <c r="H101" s="18">
        <v>5266366</v>
      </c>
      <c r="I101" s="20" t="s">
        <v>323</v>
      </c>
      <c r="J101" s="20" t="s">
        <v>324</v>
      </c>
      <c r="K101" s="21"/>
      <c r="L101" s="21"/>
      <c r="M101" s="21"/>
      <c r="N101" s="21"/>
      <c r="O101" s="21"/>
      <c r="P101" s="21"/>
      <c r="Q101" s="22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>
        <f t="shared" si="16"/>
        <v>0</v>
      </c>
      <c r="BQ101" s="21"/>
      <c r="BR101" s="21">
        <v>0</v>
      </c>
      <c r="BS101" s="21">
        <v>0</v>
      </c>
      <c r="BT101" s="21">
        <v>100000</v>
      </c>
      <c r="BU101" s="21">
        <v>100000</v>
      </c>
      <c r="BV101" s="23">
        <f t="shared" si="17"/>
        <v>200000</v>
      </c>
      <c r="BW101" s="23">
        <f t="shared" si="15"/>
        <v>760830</v>
      </c>
      <c r="BX101" s="21">
        <v>200000</v>
      </c>
      <c r="BY101" s="43"/>
      <c r="BZ101" s="43"/>
      <c r="CA101" s="43"/>
      <c r="CB101" s="43"/>
      <c r="CC101" s="43"/>
      <c r="CD101" s="43"/>
      <c r="CE101" s="41"/>
    </row>
    <row r="102" spans="1:83" s="1" customFormat="1" ht="82.5" customHeight="1" x14ac:dyDescent="0.2">
      <c r="A102" s="14">
        <v>1199</v>
      </c>
      <c r="B102" s="25" t="s">
        <v>114</v>
      </c>
      <c r="C102" s="26" t="s">
        <v>328</v>
      </c>
      <c r="D102" s="16" t="s">
        <v>13</v>
      </c>
      <c r="E102" s="17" t="s">
        <v>183</v>
      </c>
      <c r="F102" s="18">
        <v>6494912</v>
      </c>
      <c r="G102" s="19">
        <f t="shared" si="18"/>
        <v>1298982.4000000001</v>
      </c>
      <c r="H102" s="18">
        <v>7119799</v>
      </c>
      <c r="I102" s="20" t="s">
        <v>323</v>
      </c>
      <c r="J102" s="20" t="s">
        <v>324</v>
      </c>
      <c r="K102" s="21"/>
      <c r="L102" s="21"/>
      <c r="M102" s="21"/>
      <c r="N102" s="21"/>
      <c r="O102" s="21"/>
      <c r="P102" s="21"/>
      <c r="Q102" s="22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>
        <f t="shared" si="16"/>
        <v>0</v>
      </c>
      <c r="BQ102" s="21"/>
      <c r="BR102" s="21">
        <v>0</v>
      </c>
      <c r="BS102" s="21">
        <v>0</v>
      </c>
      <c r="BT102" s="21">
        <v>100000</v>
      </c>
      <c r="BU102" s="21">
        <v>250000</v>
      </c>
      <c r="BV102" s="23">
        <f t="shared" si="17"/>
        <v>350000</v>
      </c>
      <c r="BW102" s="23">
        <f t="shared" si="15"/>
        <v>948982.40000000014</v>
      </c>
      <c r="BX102" s="21">
        <v>200000</v>
      </c>
      <c r="BY102" s="43"/>
      <c r="BZ102" s="43"/>
      <c r="CA102" s="43"/>
      <c r="CB102" s="43"/>
      <c r="CC102" s="43"/>
      <c r="CD102" s="43"/>
      <c r="CE102" s="41"/>
    </row>
    <row r="103" spans="1:83" s="1" customFormat="1" ht="81.75" customHeight="1" x14ac:dyDescent="0.2">
      <c r="A103" s="14">
        <v>1200</v>
      </c>
      <c r="B103" s="25" t="s">
        <v>114</v>
      </c>
      <c r="C103" s="26" t="s">
        <v>329</v>
      </c>
      <c r="D103" s="16" t="s">
        <v>13</v>
      </c>
      <c r="E103" s="17" t="s">
        <v>183</v>
      </c>
      <c r="F103" s="18">
        <v>13538970</v>
      </c>
      <c r="G103" s="19">
        <f t="shared" si="18"/>
        <v>2707794</v>
      </c>
      <c r="H103" s="18">
        <v>14841578</v>
      </c>
      <c r="I103" s="20" t="s">
        <v>323</v>
      </c>
      <c r="J103" s="20" t="s">
        <v>324</v>
      </c>
      <c r="K103" s="21"/>
      <c r="L103" s="21"/>
      <c r="M103" s="21"/>
      <c r="N103" s="21"/>
      <c r="O103" s="21"/>
      <c r="P103" s="21"/>
      <c r="Q103" s="22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>
        <f t="shared" si="16"/>
        <v>0</v>
      </c>
      <c r="BQ103" s="21"/>
      <c r="BR103" s="21">
        <v>0</v>
      </c>
      <c r="BS103" s="21">
        <v>0</v>
      </c>
      <c r="BT103" s="21">
        <v>100000</v>
      </c>
      <c r="BU103" s="21">
        <v>250000</v>
      </c>
      <c r="BV103" s="23">
        <f t="shared" si="17"/>
        <v>350000</v>
      </c>
      <c r="BW103" s="23">
        <f t="shared" si="15"/>
        <v>2357794</v>
      </c>
      <c r="BX103" s="21">
        <v>200000</v>
      </c>
      <c r="BY103" s="43"/>
      <c r="BZ103" s="43"/>
      <c r="CA103" s="43"/>
      <c r="CB103" s="43"/>
      <c r="CC103" s="43"/>
      <c r="CD103" s="43"/>
      <c r="CE103" s="41"/>
    </row>
    <row r="104" spans="1:83" s="1" customFormat="1" ht="86.25" customHeight="1" x14ac:dyDescent="0.2">
      <c r="A104" s="14">
        <v>1201</v>
      </c>
      <c r="B104" s="25" t="s">
        <v>114</v>
      </c>
      <c r="C104" s="26" t="s">
        <v>330</v>
      </c>
      <c r="D104" s="16" t="s">
        <v>13</v>
      </c>
      <c r="E104" s="17" t="s">
        <v>183</v>
      </c>
      <c r="F104" s="18">
        <v>17539891</v>
      </c>
      <c r="G104" s="19">
        <f t="shared" si="18"/>
        <v>3507978.2</v>
      </c>
      <c r="H104" s="18">
        <v>19277436</v>
      </c>
      <c r="I104" s="20" t="s">
        <v>323</v>
      </c>
      <c r="J104" s="20" t="s">
        <v>324</v>
      </c>
      <c r="K104" s="21"/>
      <c r="L104" s="21"/>
      <c r="M104" s="21"/>
      <c r="N104" s="21"/>
      <c r="O104" s="21"/>
      <c r="P104" s="21"/>
      <c r="Q104" s="22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>
        <f t="shared" si="16"/>
        <v>0</v>
      </c>
      <c r="BQ104" s="21"/>
      <c r="BR104" s="21">
        <v>0</v>
      </c>
      <c r="BS104" s="21">
        <v>0</v>
      </c>
      <c r="BT104" s="21">
        <v>100000</v>
      </c>
      <c r="BU104" s="21">
        <v>250000</v>
      </c>
      <c r="BV104" s="23">
        <f t="shared" si="17"/>
        <v>350000</v>
      </c>
      <c r="BW104" s="23">
        <f t="shared" si="15"/>
        <v>3157978.2</v>
      </c>
      <c r="BX104" s="21">
        <v>300000</v>
      </c>
      <c r="BY104" s="43"/>
      <c r="BZ104" s="43"/>
      <c r="CA104" s="43"/>
      <c r="CB104" s="43"/>
      <c r="CC104" s="43"/>
      <c r="CD104" s="43"/>
      <c r="CE104" s="41"/>
    </row>
    <row r="105" spans="1:83" s="1" customFormat="1" ht="84.75" customHeight="1" x14ac:dyDescent="0.2">
      <c r="A105" s="14">
        <v>1202</v>
      </c>
      <c r="B105" s="25" t="s">
        <v>114</v>
      </c>
      <c r="C105" s="26" t="s">
        <v>331</v>
      </c>
      <c r="D105" s="16" t="s">
        <v>13</v>
      </c>
      <c r="E105" s="17" t="s">
        <v>183</v>
      </c>
      <c r="F105" s="18">
        <v>6494912</v>
      </c>
      <c r="G105" s="19">
        <f t="shared" si="18"/>
        <v>1298982.4000000001</v>
      </c>
      <c r="H105" s="18">
        <v>7119799</v>
      </c>
      <c r="I105" s="20" t="s">
        <v>323</v>
      </c>
      <c r="J105" s="20" t="s">
        <v>324</v>
      </c>
      <c r="K105" s="21"/>
      <c r="L105" s="21"/>
      <c r="M105" s="21"/>
      <c r="N105" s="21"/>
      <c r="O105" s="21"/>
      <c r="P105" s="21"/>
      <c r="Q105" s="22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>
        <f t="shared" si="16"/>
        <v>0</v>
      </c>
      <c r="BQ105" s="21"/>
      <c r="BR105" s="21">
        <v>0</v>
      </c>
      <c r="BS105" s="21">
        <v>0</v>
      </c>
      <c r="BT105" s="21">
        <v>100000</v>
      </c>
      <c r="BU105" s="21">
        <v>250000</v>
      </c>
      <c r="BV105" s="23">
        <f t="shared" si="17"/>
        <v>350000</v>
      </c>
      <c r="BW105" s="23">
        <f t="shared" si="15"/>
        <v>948982.40000000014</v>
      </c>
      <c r="BX105" s="21">
        <v>200000</v>
      </c>
      <c r="BY105" s="43"/>
      <c r="BZ105" s="43"/>
      <c r="CA105" s="43"/>
      <c r="CB105" s="43"/>
      <c r="CC105" s="43"/>
      <c r="CD105" s="43"/>
      <c r="CE105" s="41"/>
    </row>
    <row r="106" spans="1:83" s="1" customFormat="1" ht="83.25" customHeight="1" x14ac:dyDescent="0.2">
      <c r="A106" s="14">
        <v>1203</v>
      </c>
      <c r="B106" s="25" t="s">
        <v>114</v>
      </c>
      <c r="C106" s="26" t="s">
        <v>332</v>
      </c>
      <c r="D106" s="16" t="s">
        <v>13</v>
      </c>
      <c r="E106" s="17" t="s">
        <v>183</v>
      </c>
      <c r="F106" s="18">
        <v>4767268</v>
      </c>
      <c r="G106" s="19">
        <f t="shared" si="18"/>
        <v>953453.60000000009</v>
      </c>
      <c r="H106" s="18">
        <v>5225935</v>
      </c>
      <c r="I106" s="20" t="s">
        <v>323</v>
      </c>
      <c r="J106" s="20" t="s">
        <v>324</v>
      </c>
      <c r="K106" s="21"/>
      <c r="L106" s="21"/>
      <c r="M106" s="21"/>
      <c r="N106" s="21"/>
      <c r="O106" s="21"/>
      <c r="P106" s="21"/>
      <c r="Q106" s="22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>
        <f t="shared" si="16"/>
        <v>0</v>
      </c>
      <c r="BQ106" s="21"/>
      <c r="BR106" s="21">
        <v>0</v>
      </c>
      <c r="BS106" s="21">
        <v>0</v>
      </c>
      <c r="BT106" s="21">
        <v>100000</v>
      </c>
      <c r="BU106" s="21">
        <v>100000</v>
      </c>
      <c r="BV106" s="23">
        <f t="shared" si="17"/>
        <v>200000</v>
      </c>
      <c r="BW106" s="23">
        <f t="shared" si="15"/>
        <v>753453.60000000009</v>
      </c>
      <c r="BX106" s="21">
        <v>200000</v>
      </c>
      <c r="BY106" s="43"/>
      <c r="BZ106" s="43"/>
      <c r="CA106" s="43"/>
      <c r="CB106" s="43"/>
      <c r="CC106" s="43"/>
      <c r="CD106" s="43"/>
      <c r="CE106" s="41"/>
    </row>
    <row r="107" spans="1:83" s="1" customFormat="1" ht="148.5" customHeight="1" x14ac:dyDescent="0.2">
      <c r="A107" s="25">
        <v>904</v>
      </c>
      <c r="B107" s="27" t="s">
        <v>114</v>
      </c>
      <c r="C107" s="27" t="s">
        <v>115</v>
      </c>
      <c r="D107" s="16" t="s">
        <v>116</v>
      </c>
      <c r="E107" s="17" t="s">
        <v>74</v>
      </c>
      <c r="F107" s="19">
        <v>29980236</v>
      </c>
      <c r="G107" s="19">
        <f t="shared" si="18"/>
        <v>5996047.2000000002</v>
      </c>
      <c r="H107" s="18">
        <v>36378103</v>
      </c>
      <c r="I107" s="18" t="s">
        <v>117</v>
      </c>
      <c r="J107" s="20" t="s">
        <v>118</v>
      </c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>
        <v>0</v>
      </c>
      <c r="BC107" s="21">
        <v>100000</v>
      </c>
      <c r="BD107" s="21">
        <v>200000</v>
      </c>
      <c r="BE107" s="21">
        <v>100000</v>
      </c>
      <c r="BF107" s="21">
        <v>100000</v>
      </c>
      <c r="BG107" s="21">
        <v>100000</v>
      </c>
      <c r="BH107" s="21">
        <v>100000</v>
      </c>
      <c r="BI107" s="21">
        <v>100000</v>
      </c>
      <c r="BJ107" s="21">
        <v>100000</v>
      </c>
      <c r="BK107" s="21">
        <v>100000</v>
      </c>
      <c r="BL107" s="21">
        <v>100000</v>
      </c>
      <c r="BM107" s="21">
        <v>200000</v>
      </c>
      <c r="BN107" s="21">
        <v>100000</v>
      </c>
      <c r="BO107" s="21">
        <v>200000</v>
      </c>
      <c r="BP107" s="21">
        <f t="shared" si="16"/>
        <v>1600000</v>
      </c>
      <c r="BQ107" s="21">
        <v>200000</v>
      </c>
      <c r="BR107" s="21">
        <v>200000</v>
      </c>
      <c r="BS107" s="21">
        <v>200000</v>
      </c>
      <c r="BT107" s="21">
        <v>200000</v>
      </c>
      <c r="BU107" s="21">
        <v>200000</v>
      </c>
      <c r="BV107" s="23">
        <f t="shared" si="17"/>
        <v>2600000</v>
      </c>
      <c r="BW107" s="23">
        <f t="shared" si="15"/>
        <v>3396047.2</v>
      </c>
      <c r="BX107" s="21">
        <v>200000</v>
      </c>
      <c r="BY107" s="43"/>
      <c r="BZ107" s="43"/>
      <c r="CA107" s="43"/>
      <c r="CB107" s="43"/>
      <c r="CC107" s="43"/>
      <c r="CD107" s="43"/>
      <c r="CE107" s="41"/>
    </row>
    <row r="108" spans="1:83" s="1" customFormat="1" ht="75.75" customHeight="1" x14ac:dyDescent="0.2">
      <c r="A108" s="14">
        <v>1279</v>
      </c>
      <c r="B108" s="25" t="s">
        <v>222</v>
      </c>
      <c r="C108" s="26" t="s">
        <v>223</v>
      </c>
      <c r="D108" s="16" t="s">
        <v>13</v>
      </c>
      <c r="E108" s="17" t="s">
        <v>96</v>
      </c>
      <c r="F108" s="18">
        <v>3287300</v>
      </c>
      <c r="G108" s="19">
        <f t="shared" si="18"/>
        <v>657460</v>
      </c>
      <c r="H108" s="18">
        <v>5170600</v>
      </c>
      <c r="I108" s="20" t="s">
        <v>224</v>
      </c>
      <c r="J108" s="20" t="s">
        <v>225</v>
      </c>
      <c r="K108" s="21"/>
      <c r="L108" s="21"/>
      <c r="M108" s="21"/>
      <c r="N108" s="21"/>
      <c r="O108" s="21"/>
      <c r="P108" s="21"/>
      <c r="Q108" s="22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>
        <f t="shared" si="16"/>
        <v>0</v>
      </c>
      <c r="BQ108" s="21"/>
      <c r="BR108" s="21"/>
      <c r="BS108" s="21">
        <v>50000</v>
      </c>
      <c r="BT108" s="21">
        <v>0</v>
      </c>
      <c r="BU108" s="21">
        <v>50000</v>
      </c>
      <c r="BV108" s="23">
        <f t="shared" si="17"/>
        <v>100000</v>
      </c>
      <c r="BW108" s="23">
        <f t="shared" si="15"/>
        <v>557460</v>
      </c>
      <c r="BX108" s="21">
        <v>100000</v>
      </c>
      <c r="BY108" s="43"/>
      <c r="BZ108" s="43"/>
      <c r="CA108" s="43"/>
      <c r="CB108" s="43"/>
      <c r="CC108" s="43"/>
      <c r="CD108" s="43"/>
      <c r="CE108" s="41"/>
    </row>
    <row r="109" spans="1:83" s="1" customFormat="1" ht="55.5" customHeight="1" x14ac:dyDescent="0.2">
      <c r="A109" s="14">
        <v>1292</v>
      </c>
      <c r="B109" s="25" t="s">
        <v>422</v>
      </c>
      <c r="C109" s="26" t="s">
        <v>423</v>
      </c>
      <c r="D109" s="16" t="s">
        <v>13</v>
      </c>
      <c r="E109" s="17">
        <v>62</v>
      </c>
      <c r="F109" s="18">
        <v>6392342</v>
      </c>
      <c r="G109" s="19">
        <f t="shared" si="18"/>
        <v>1278468.4000000001</v>
      </c>
      <c r="H109" s="18">
        <v>21814215</v>
      </c>
      <c r="I109" s="20" t="s">
        <v>424</v>
      </c>
      <c r="J109" s="20" t="s">
        <v>425</v>
      </c>
      <c r="K109" s="21"/>
      <c r="L109" s="21"/>
      <c r="M109" s="21"/>
      <c r="N109" s="21"/>
      <c r="O109" s="21"/>
      <c r="P109" s="21"/>
      <c r="Q109" s="22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>
        <f t="shared" si="16"/>
        <v>0</v>
      </c>
      <c r="BQ109" s="21"/>
      <c r="BR109" s="21"/>
      <c r="BS109" s="21"/>
      <c r="BT109" s="21"/>
      <c r="BU109" s="21">
        <v>500000</v>
      </c>
      <c r="BV109" s="23">
        <f t="shared" si="17"/>
        <v>500000</v>
      </c>
      <c r="BW109" s="23">
        <f t="shared" si="15"/>
        <v>778468.40000000014</v>
      </c>
      <c r="BX109" s="21">
        <v>200000</v>
      </c>
      <c r="BY109" s="43"/>
      <c r="BZ109" s="43"/>
      <c r="CA109" s="43"/>
      <c r="CB109" s="43"/>
      <c r="CC109" s="43"/>
      <c r="CD109" s="43"/>
      <c r="CE109" s="41"/>
    </row>
    <row r="110" spans="1:83" s="1" customFormat="1" ht="113.25" customHeight="1" x14ac:dyDescent="0.2">
      <c r="A110" s="25">
        <v>915</v>
      </c>
      <c r="B110" s="27" t="s">
        <v>0</v>
      </c>
      <c r="C110" s="27" t="s">
        <v>60</v>
      </c>
      <c r="D110" s="16" t="s">
        <v>61</v>
      </c>
      <c r="E110" s="17" t="s">
        <v>62</v>
      </c>
      <c r="F110" s="19">
        <v>16534359</v>
      </c>
      <c r="G110" s="19">
        <f t="shared" si="18"/>
        <v>3306871.8000000003</v>
      </c>
      <c r="H110" s="18">
        <v>18173319</v>
      </c>
      <c r="I110" s="18" t="s">
        <v>63</v>
      </c>
      <c r="J110" s="20" t="s">
        <v>64</v>
      </c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>
        <v>0</v>
      </c>
      <c r="BF110" s="21"/>
      <c r="BG110" s="21">
        <v>100000</v>
      </c>
      <c r="BH110" s="21">
        <v>100000</v>
      </c>
      <c r="BI110" s="21">
        <v>100000</v>
      </c>
      <c r="BJ110" s="21">
        <v>100000</v>
      </c>
      <c r="BK110" s="21">
        <v>100000</v>
      </c>
      <c r="BL110" s="21">
        <v>80000</v>
      </c>
      <c r="BM110" s="21">
        <v>100000</v>
      </c>
      <c r="BN110" s="21">
        <v>100000</v>
      </c>
      <c r="BO110" s="21">
        <v>100000</v>
      </c>
      <c r="BP110" s="21">
        <f t="shared" si="16"/>
        <v>880000</v>
      </c>
      <c r="BQ110" s="21">
        <v>100000</v>
      </c>
      <c r="BR110" s="21">
        <v>100000</v>
      </c>
      <c r="BS110" s="21">
        <v>100000</v>
      </c>
      <c r="BT110" s="21">
        <v>100000</v>
      </c>
      <c r="BU110" s="21">
        <v>150000</v>
      </c>
      <c r="BV110" s="23">
        <f t="shared" si="17"/>
        <v>1430000</v>
      </c>
      <c r="BW110" s="23">
        <f t="shared" si="15"/>
        <v>1876871.8000000003</v>
      </c>
      <c r="BX110" s="21">
        <v>300000</v>
      </c>
      <c r="BY110" s="43"/>
      <c r="BZ110" s="43"/>
      <c r="CA110" s="43"/>
      <c r="CB110" s="43"/>
      <c r="CC110" s="43"/>
      <c r="CD110" s="43"/>
      <c r="CE110" s="41"/>
    </row>
    <row r="111" spans="1:83" s="1" customFormat="1" ht="60.75" customHeight="1" x14ac:dyDescent="0.2">
      <c r="A111" s="14">
        <v>1260</v>
      </c>
      <c r="B111" s="25" t="s">
        <v>0</v>
      </c>
      <c r="C111" s="26" t="s">
        <v>157</v>
      </c>
      <c r="D111" s="16" t="s">
        <v>13</v>
      </c>
      <c r="E111" s="17" t="s">
        <v>96</v>
      </c>
      <c r="F111" s="18">
        <v>9486895</v>
      </c>
      <c r="G111" s="19">
        <f t="shared" si="18"/>
        <v>1897379</v>
      </c>
      <c r="H111" s="18">
        <v>10039220</v>
      </c>
      <c r="I111" s="20" t="s">
        <v>97</v>
      </c>
      <c r="J111" s="20" t="s">
        <v>98</v>
      </c>
      <c r="K111" s="21"/>
      <c r="L111" s="21"/>
      <c r="M111" s="21"/>
      <c r="N111" s="21"/>
      <c r="O111" s="21"/>
      <c r="P111" s="21"/>
      <c r="Q111" s="22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>
        <f t="shared" si="16"/>
        <v>0</v>
      </c>
      <c r="BQ111" s="21"/>
      <c r="BR111" s="21"/>
      <c r="BS111" s="21">
        <v>0</v>
      </c>
      <c r="BT111" s="21">
        <v>500000</v>
      </c>
      <c r="BU111" s="21">
        <v>500000</v>
      </c>
      <c r="BV111" s="23">
        <f t="shared" si="17"/>
        <v>1000000</v>
      </c>
      <c r="BW111" s="23">
        <f t="shared" si="15"/>
        <v>897379</v>
      </c>
      <c r="BX111" s="21">
        <v>300000</v>
      </c>
      <c r="BY111" s="43"/>
      <c r="BZ111" s="43"/>
      <c r="CA111" s="43"/>
      <c r="CB111" s="43"/>
      <c r="CC111" s="43"/>
      <c r="CD111" s="43"/>
      <c r="CE111" s="41"/>
    </row>
    <row r="112" spans="1:83" s="1" customFormat="1" ht="44.25" customHeight="1" x14ac:dyDescent="0.2">
      <c r="A112" s="14">
        <v>1268</v>
      </c>
      <c r="B112" s="25" t="s">
        <v>0</v>
      </c>
      <c r="C112" s="26" t="s">
        <v>357</v>
      </c>
      <c r="D112" s="16" t="s">
        <v>13</v>
      </c>
      <c r="E112" s="17" t="s">
        <v>96</v>
      </c>
      <c r="F112" s="18">
        <v>6108167</v>
      </c>
      <c r="G112" s="19">
        <f t="shared" si="18"/>
        <v>1221633.4000000001</v>
      </c>
      <c r="H112" s="18">
        <v>8521433</v>
      </c>
      <c r="I112" s="20" t="s">
        <v>358</v>
      </c>
      <c r="J112" s="20" t="s">
        <v>359</v>
      </c>
      <c r="K112" s="21"/>
      <c r="L112" s="21"/>
      <c r="M112" s="21"/>
      <c r="N112" s="21"/>
      <c r="O112" s="21"/>
      <c r="P112" s="21"/>
      <c r="Q112" s="22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>
        <f t="shared" si="16"/>
        <v>0</v>
      </c>
      <c r="BQ112" s="21"/>
      <c r="BR112" s="21"/>
      <c r="BS112" s="21">
        <v>200000</v>
      </c>
      <c r="BT112" s="21">
        <v>300000</v>
      </c>
      <c r="BU112" s="21">
        <v>300000</v>
      </c>
      <c r="BV112" s="23">
        <f t="shared" si="17"/>
        <v>800000</v>
      </c>
      <c r="BW112" s="23">
        <f t="shared" si="15"/>
        <v>421633.40000000014</v>
      </c>
      <c r="BX112" s="21">
        <v>100000</v>
      </c>
      <c r="BY112" s="43"/>
      <c r="BZ112" s="43"/>
      <c r="CA112" s="43"/>
      <c r="CB112" s="43"/>
      <c r="CC112" s="43"/>
      <c r="CD112" s="43"/>
      <c r="CE112" s="41"/>
    </row>
    <row r="113" spans="1:83" s="1" customFormat="1" ht="156.75" customHeight="1" x14ac:dyDescent="0.2">
      <c r="A113" s="27">
        <v>802</v>
      </c>
      <c r="B113" s="27" t="s">
        <v>0</v>
      </c>
      <c r="C113" s="27" t="s">
        <v>56</v>
      </c>
      <c r="D113" s="16" t="s">
        <v>13</v>
      </c>
      <c r="E113" s="17" t="s">
        <v>57</v>
      </c>
      <c r="F113" s="19">
        <v>63977144</v>
      </c>
      <c r="G113" s="19">
        <f t="shared" si="18"/>
        <v>12795428.800000001</v>
      </c>
      <c r="H113" s="18">
        <v>67734416</v>
      </c>
      <c r="I113" s="20" t="s">
        <v>58</v>
      </c>
      <c r="J113" s="20" t="s">
        <v>59</v>
      </c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>
        <v>0</v>
      </c>
      <c r="AZ113" s="21">
        <v>0</v>
      </c>
      <c r="BA113" s="21"/>
      <c r="BB113" s="21">
        <v>0</v>
      </c>
      <c r="BC113" s="21">
        <v>0</v>
      </c>
      <c r="BD113" s="21">
        <v>400000</v>
      </c>
      <c r="BE113" s="21">
        <v>0</v>
      </c>
      <c r="BF113" s="21">
        <v>400000</v>
      </c>
      <c r="BG113" s="21">
        <v>400000</v>
      </c>
      <c r="BH113" s="21">
        <v>400000</v>
      </c>
      <c r="BI113" s="21">
        <v>400000</v>
      </c>
      <c r="BJ113" s="21">
        <v>400000</v>
      </c>
      <c r="BK113" s="21">
        <v>400000</v>
      </c>
      <c r="BL113" s="21">
        <v>400000</v>
      </c>
      <c r="BM113" s="21">
        <v>400000</v>
      </c>
      <c r="BN113" s="21">
        <v>300000</v>
      </c>
      <c r="BO113" s="21">
        <v>400000</v>
      </c>
      <c r="BP113" s="21">
        <f t="shared" si="16"/>
        <v>4300000</v>
      </c>
      <c r="BQ113" s="21">
        <v>400000</v>
      </c>
      <c r="BR113" s="21">
        <v>400000</v>
      </c>
      <c r="BS113" s="21">
        <v>400000</v>
      </c>
      <c r="BT113" s="21">
        <v>400000</v>
      </c>
      <c r="BU113" s="21">
        <v>300000</v>
      </c>
      <c r="BV113" s="23">
        <f t="shared" si="17"/>
        <v>6200000</v>
      </c>
      <c r="BW113" s="23">
        <f t="shared" si="15"/>
        <v>6595428.8000000007</v>
      </c>
      <c r="BX113" s="21">
        <v>400000</v>
      </c>
      <c r="BY113" s="43"/>
      <c r="BZ113" s="43"/>
      <c r="CA113" s="43"/>
      <c r="CB113" s="43"/>
      <c r="CC113" s="43"/>
      <c r="CD113" s="43"/>
      <c r="CE113" s="41"/>
    </row>
    <row r="114" spans="1:83" s="1" customFormat="1" ht="45.75" customHeight="1" x14ac:dyDescent="0.2">
      <c r="A114" s="14">
        <v>1280</v>
      </c>
      <c r="B114" s="25" t="s">
        <v>0</v>
      </c>
      <c r="C114" s="26" t="s">
        <v>362</v>
      </c>
      <c r="D114" s="16" t="s">
        <v>13</v>
      </c>
      <c r="E114" s="17" t="s">
        <v>96</v>
      </c>
      <c r="F114" s="18">
        <v>7081656</v>
      </c>
      <c r="G114" s="19">
        <f t="shared" si="18"/>
        <v>1416331.2000000002</v>
      </c>
      <c r="H114" s="18">
        <v>9779021</v>
      </c>
      <c r="I114" s="20" t="s">
        <v>358</v>
      </c>
      <c r="J114" s="20" t="s">
        <v>363</v>
      </c>
      <c r="K114" s="21"/>
      <c r="L114" s="21"/>
      <c r="M114" s="21"/>
      <c r="N114" s="21"/>
      <c r="O114" s="21"/>
      <c r="P114" s="21"/>
      <c r="Q114" s="22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>
        <f t="shared" si="16"/>
        <v>0</v>
      </c>
      <c r="BQ114" s="21"/>
      <c r="BR114" s="21"/>
      <c r="BS114" s="21">
        <v>0</v>
      </c>
      <c r="BT114" s="21">
        <v>700000</v>
      </c>
      <c r="BU114" s="21">
        <v>200000</v>
      </c>
      <c r="BV114" s="23">
        <f t="shared" si="17"/>
        <v>900000</v>
      </c>
      <c r="BW114" s="23">
        <f t="shared" si="15"/>
        <v>516331.20000000019</v>
      </c>
      <c r="BX114" s="21">
        <v>100000</v>
      </c>
      <c r="BY114" s="43"/>
      <c r="BZ114" s="43"/>
      <c r="CA114" s="43"/>
      <c r="CB114" s="43"/>
      <c r="CC114" s="43"/>
      <c r="CD114" s="43"/>
      <c r="CE114" s="41"/>
    </row>
    <row r="115" spans="1:83" s="1" customFormat="1" ht="55.5" customHeight="1" x14ac:dyDescent="0.2">
      <c r="A115" s="14">
        <v>1259</v>
      </c>
      <c r="B115" s="25" t="s">
        <v>0</v>
      </c>
      <c r="C115" s="26" t="s">
        <v>99</v>
      </c>
      <c r="D115" s="16" t="s">
        <v>13</v>
      </c>
      <c r="E115" s="17" t="s">
        <v>96</v>
      </c>
      <c r="F115" s="18">
        <v>19056720</v>
      </c>
      <c r="G115" s="19">
        <f t="shared" si="18"/>
        <v>3811344</v>
      </c>
      <c r="H115" s="18">
        <v>21032307</v>
      </c>
      <c r="I115" s="20" t="s">
        <v>97</v>
      </c>
      <c r="J115" s="20" t="s">
        <v>98</v>
      </c>
      <c r="K115" s="21"/>
      <c r="L115" s="21"/>
      <c r="M115" s="21"/>
      <c r="N115" s="21"/>
      <c r="O115" s="21"/>
      <c r="P115" s="21"/>
      <c r="Q115" s="22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>
        <f t="shared" si="16"/>
        <v>0</v>
      </c>
      <c r="BQ115" s="21"/>
      <c r="BR115" s="21"/>
      <c r="BS115" s="21">
        <v>0</v>
      </c>
      <c r="BT115" s="21">
        <v>800000</v>
      </c>
      <c r="BU115" s="21">
        <v>500000</v>
      </c>
      <c r="BV115" s="23">
        <f t="shared" si="17"/>
        <v>1300000</v>
      </c>
      <c r="BW115" s="23">
        <f t="shared" si="15"/>
        <v>2511344</v>
      </c>
      <c r="BX115" s="21">
        <v>400000</v>
      </c>
      <c r="BY115" s="43"/>
      <c r="BZ115" s="43"/>
      <c r="CA115" s="43"/>
      <c r="CB115" s="43"/>
      <c r="CC115" s="43"/>
      <c r="CD115" s="43"/>
      <c r="CE115" s="41"/>
    </row>
    <row r="116" spans="1:83" s="1" customFormat="1" ht="41.25" customHeight="1" x14ac:dyDescent="0.2">
      <c r="A116" s="14">
        <v>1269</v>
      </c>
      <c r="B116" s="25" t="s">
        <v>0</v>
      </c>
      <c r="C116" s="26" t="s">
        <v>360</v>
      </c>
      <c r="D116" s="16" t="s">
        <v>13</v>
      </c>
      <c r="E116" s="17" t="s">
        <v>96</v>
      </c>
      <c r="F116" s="18">
        <v>5759101</v>
      </c>
      <c r="G116" s="19">
        <f t="shared" si="18"/>
        <v>1151820.2</v>
      </c>
      <c r="H116" s="18">
        <v>8052930</v>
      </c>
      <c r="I116" s="20" t="s">
        <v>358</v>
      </c>
      <c r="J116" s="20" t="s">
        <v>361</v>
      </c>
      <c r="K116" s="21"/>
      <c r="L116" s="21"/>
      <c r="M116" s="21"/>
      <c r="N116" s="21"/>
      <c r="O116" s="21"/>
      <c r="P116" s="21"/>
      <c r="Q116" s="22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>
        <f t="shared" si="16"/>
        <v>0</v>
      </c>
      <c r="BQ116" s="21"/>
      <c r="BR116" s="21"/>
      <c r="BS116" s="21">
        <v>200000</v>
      </c>
      <c r="BT116" s="21">
        <v>300000</v>
      </c>
      <c r="BU116" s="21">
        <v>200000</v>
      </c>
      <c r="BV116" s="23">
        <f t="shared" si="17"/>
        <v>700000</v>
      </c>
      <c r="BW116" s="23">
        <f t="shared" si="15"/>
        <v>451820.19999999995</v>
      </c>
      <c r="BX116" s="21">
        <v>100000</v>
      </c>
      <c r="BY116" s="43"/>
      <c r="BZ116" s="43"/>
      <c r="CA116" s="43"/>
      <c r="CB116" s="43"/>
      <c r="CC116" s="43"/>
      <c r="CD116" s="43"/>
      <c r="CE116" s="41"/>
    </row>
    <row r="117" spans="1:83" s="1" customFormat="1" ht="60" customHeight="1" x14ac:dyDescent="0.2">
      <c r="A117" s="14">
        <v>1261</v>
      </c>
      <c r="B117" s="25" t="s">
        <v>0</v>
      </c>
      <c r="C117" s="26" t="s">
        <v>95</v>
      </c>
      <c r="D117" s="16" t="s">
        <v>13</v>
      </c>
      <c r="E117" s="17" t="s">
        <v>96</v>
      </c>
      <c r="F117" s="18">
        <v>15894633</v>
      </c>
      <c r="G117" s="19">
        <f t="shared" si="18"/>
        <v>3178926.6</v>
      </c>
      <c r="H117" s="18">
        <v>18025586</v>
      </c>
      <c r="I117" s="20" t="s">
        <v>97</v>
      </c>
      <c r="J117" s="20" t="s">
        <v>98</v>
      </c>
      <c r="K117" s="21"/>
      <c r="L117" s="21"/>
      <c r="M117" s="21"/>
      <c r="N117" s="21"/>
      <c r="O117" s="21"/>
      <c r="P117" s="21"/>
      <c r="Q117" s="22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>
        <f t="shared" si="16"/>
        <v>0</v>
      </c>
      <c r="BQ117" s="21"/>
      <c r="BR117" s="21"/>
      <c r="BS117" s="21">
        <v>0</v>
      </c>
      <c r="BT117" s="21">
        <v>800000</v>
      </c>
      <c r="BU117" s="21">
        <v>800000</v>
      </c>
      <c r="BV117" s="23">
        <f t="shared" si="17"/>
        <v>1600000</v>
      </c>
      <c r="BW117" s="23">
        <f t="shared" si="15"/>
        <v>1578926.6</v>
      </c>
      <c r="BX117" s="21">
        <v>300000</v>
      </c>
      <c r="BY117" s="43"/>
      <c r="BZ117" s="43"/>
      <c r="CA117" s="43"/>
      <c r="CB117" s="43"/>
      <c r="CC117" s="43"/>
      <c r="CD117" s="43"/>
      <c r="CE117" s="41"/>
    </row>
    <row r="118" spans="1:83" s="1" customFormat="1" ht="74.25" customHeight="1" x14ac:dyDescent="0.2">
      <c r="A118" s="25">
        <v>914</v>
      </c>
      <c r="B118" s="27" t="s">
        <v>0</v>
      </c>
      <c r="C118" s="27" t="s">
        <v>6</v>
      </c>
      <c r="D118" s="16" t="s">
        <v>7</v>
      </c>
      <c r="E118" s="17" t="s">
        <v>8</v>
      </c>
      <c r="F118" s="19">
        <v>5626339</v>
      </c>
      <c r="G118" s="19">
        <f t="shared" si="18"/>
        <v>1125267.8</v>
      </c>
      <c r="H118" s="18">
        <v>5698803</v>
      </c>
      <c r="I118" s="18" t="s">
        <v>9</v>
      </c>
      <c r="J118" s="20" t="s">
        <v>10</v>
      </c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>
        <v>0</v>
      </c>
      <c r="BH118" s="21"/>
      <c r="BI118" s="21">
        <v>100000</v>
      </c>
      <c r="BJ118" s="21">
        <v>100000</v>
      </c>
      <c r="BK118" s="21">
        <v>100000</v>
      </c>
      <c r="BL118" s="21">
        <v>0</v>
      </c>
      <c r="BM118" s="21"/>
      <c r="BN118" s="21">
        <v>100000</v>
      </c>
      <c r="BO118" s="21"/>
      <c r="BP118" s="21">
        <f t="shared" si="16"/>
        <v>400000</v>
      </c>
      <c r="BQ118" s="21">
        <v>100000</v>
      </c>
      <c r="BR118" s="21">
        <v>100000</v>
      </c>
      <c r="BS118" s="21">
        <v>50000</v>
      </c>
      <c r="BT118" s="21"/>
      <c r="BU118" s="21"/>
      <c r="BV118" s="23">
        <f t="shared" si="17"/>
        <v>650000</v>
      </c>
      <c r="BW118" s="23">
        <f t="shared" si="15"/>
        <v>475267.80000000005</v>
      </c>
      <c r="BX118" s="21">
        <v>100000</v>
      </c>
      <c r="BY118" s="43"/>
      <c r="BZ118" s="43"/>
      <c r="CA118" s="43"/>
      <c r="CB118" s="43"/>
      <c r="CC118" s="43"/>
      <c r="CD118" s="43"/>
      <c r="CE118" s="41"/>
    </row>
    <row r="119" spans="1:83" s="1" customFormat="1" ht="86.25" customHeight="1" x14ac:dyDescent="0.2">
      <c r="A119" s="14">
        <v>1120</v>
      </c>
      <c r="B119" s="25" t="s">
        <v>0</v>
      </c>
      <c r="C119" s="26" t="s">
        <v>1</v>
      </c>
      <c r="D119" s="16" t="s">
        <v>2</v>
      </c>
      <c r="E119" s="17" t="s">
        <v>3</v>
      </c>
      <c r="F119" s="18">
        <v>29988764</v>
      </c>
      <c r="G119" s="19">
        <f t="shared" si="18"/>
        <v>5997752.8000000007</v>
      </c>
      <c r="H119" s="18">
        <v>36212410</v>
      </c>
      <c r="I119" s="20" t="s">
        <v>4</v>
      </c>
      <c r="J119" s="20" t="s">
        <v>5</v>
      </c>
      <c r="K119" s="21"/>
      <c r="L119" s="21"/>
      <c r="M119" s="21"/>
      <c r="N119" s="21"/>
      <c r="O119" s="21"/>
      <c r="P119" s="21"/>
      <c r="Q119" s="22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>
        <v>0</v>
      </c>
      <c r="BJ119" s="21"/>
      <c r="BK119" s="21">
        <v>0</v>
      </c>
      <c r="BL119" s="21">
        <v>0</v>
      </c>
      <c r="BM119" s="21">
        <v>0</v>
      </c>
      <c r="BN119" s="21">
        <v>400000</v>
      </c>
      <c r="BO119" s="21">
        <v>400000</v>
      </c>
      <c r="BP119" s="21">
        <f t="shared" si="16"/>
        <v>800000</v>
      </c>
      <c r="BQ119" s="21">
        <v>400000</v>
      </c>
      <c r="BR119" s="21">
        <v>400000</v>
      </c>
      <c r="BS119" s="21">
        <v>400000</v>
      </c>
      <c r="BT119" s="21">
        <v>500000</v>
      </c>
      <c r="BU119" s="21">
        <v>500000</v>
      </c>
      <c r="BV119" s="23">
        <f t="shared" si="17"/>
        <v>3000000</v>
      </c>
      <c r="BW119" s="23">
        <f t="shared" si="15"/>
        <v>2997752.8000000007</v>
      </c>
      <c r="BX119" s="21">
        <v>500000</v>
      </c>
      <c r="BY119" s="43"/>
      <c r="BZ119" s="43"/>
      <c r="CA119" s="43"/>
      <c r="CB119" s="43"/>
      <c r="CC119" s="43"/>
      <c r="CD119" s="43"/>
      <c r="CE119" s="41"/>
    </row>
    <row r="120" spans="1:83" s="1" customFormat="1" ht="102" customHeight="1" x14ac:dyDescent="0.2">
      <c r="A120" s="14">
        <v>1324</v>
      </c>
      <c r="B120" s="14" t="s">
        <v>458</v>
      </c>
      <c r="C120" s="15" t="s">
        <v>459</v>
      </c>
      <c r="D120" s="16" t="s">
        <v>257</v>
      </c>
      <c r="E120" s="17"/>
      <c r="F120" s="18">
        <v>7774322</v>
      </c>
      <c r="G120" s="19">
        <f t="shared" si="18"/>
        <v>1554864.4000000001</v>
      </c>
      <c r="H120" s="18">
        <v>8346182</v>
      </c>
      <c r="I120" s="20" t="s">
        <v>460</v>
      </c>
      <c r="J120" s="20" t="s">
        <v>461</v>
      </c>
      <c r="K120" s="21"/>
      <c r="L120" s="21"/>
      <c r="M120" s="21"/>
      <c r="N120" s="21"/>
      <c r="O120" s="21"/>
      <c r="P120" s="21"/>
      <c r="Q120" s="22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>
        <f t="shared" si="16"/>
        <v>0</v>
      </c>
      <c r="BQ120" s="21"/>
      <c r="BR120" s="21"/>
      <c r="BS120" s="21"/>
      <c r="BT120" s="21"/>
      <c r="BU120" s="21"/>
      <c r="BV120" s="23">
        <f t="shared" si="17"/>
        <v>0</v>
      </c>
      <c r="BW120" s="23">
        <f t="shared" si="15"/>
        <v>1554864.4000000001</v>
      </c>
      <c r="BX120" s="21">
        <v>300000</v>
      </c>
      <c r="BY120" s="43"/>
      <c r="BZ120" s="43"/>
      <c r="CA120" s="43"/>
      <c r="CB120" s="43"/>
      <c r="CC120" s="43"/>
      <c r="CD120" s="43"/>
      <c r="CE120" s="41"/>
    </row>
    <row r="121" spans="1:83" s="1" customFormat="1" ht="174" customHeight="1" x14ac:dyDescent="0.2">
      <c r="A121" s="27">
        <v>640</v>
      </c>
      <c r="B121" s="27" t="s">
        <v>65</v>
      </c>
      <c r="C121" s="29" t="s">
        <v>471</v>
      </c>
      <c r="D121" s="16" t="s">
        <v>28</v>
      </c>
      <c r="E121" s="17" t="s">
        <v>472</v>
      </c>
      <c r="F121" s="19">
        <v>15062182.93</v>
      </c>
      <c r="G121" s="19">
        <f>PRODUCT(F121,0.2)</f>
        <v>3012436.5860000001</v>
      </c>
      <c r="H121" s="18">
        <v>18756056.690000001</v>
      </c>
      <c r="I121" s="20" t="s">
        <v>473</v>
      </c>
      <c r="J121" s="20" t="s">
        <v>474</v>
      </c>
      <c r="K121" s="21"/>
      <c r="L121" s="21"/>
      <c r="M121" s="21"/>
      <c r="N121" s="21"/>
      <c r="O121" s="21"/>
      <c r="P121" s="21"/>
      <c r="Q121" s="22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>
        <v>0</v>
      </c>
      <c r="AT121" s="21">
        <v>0</v>
      </c>
      <c r="AU121" s="21">
        <v>400000</v>
      </c>
      <c r="AV121" s="21">
        <v>300000</v>
      </c>
      <c r="AW121" s="21">
        <v>200000</v>
      </c>
      <c r="AX121" s="21">
        <v>200000</v>
      </c>
      <c r="AY121" s="21">
        <v>100000</v>
      </c>
      <c r="AZ121" s="21">
        <v>200000</v>
      </c>
      <c r="BA121" s="21">
        <v>100000</v>
      </c>
      <c r="BB121" s="21">
        <v>0</v>
      </c>
      <c r="BC121" s="21">
        <v>100000</v>
      </c>
      <c r="BD121" s="21">
        <v>100000</v>
      </c>
      <c r="BE121" s="21">
        <v>100000</v>
      </c>
      <c r="BF121" s="21">
        <v>100000</v>
      </c>
      <c r="BG121" s="21">
        <v>100000</v>
      </c>
      <c r="BH121" s="21">
        <v>50000</v>
      </c>
      <c r="BI121" s="21">
        <v>50000</v>
      </c>
      <c r="BJ121" s="21">
        <v>50000</v>
      </c>
      <c r="BK121" s="21">
        <v>0</v>
      </c>
      <c r="BL121" s="21"/>
      <c r="BM121" s="21"/>
      <c r="BN121" s="21"/>
      <c r="BO121" s="21"/>
      <c r="BP121" s="21">
        <f t="shared" si="16"/>
        <v>2150000</v>
      </c>
      <c r="BQ121" s="21">
        <v>100000</v>
      </c>
      <c r="BR121" s="21">
        <v>100000</v>
      </c>
      <c r="BS121" s="21">
        <v>100000</v>
      </c>
      <c r="BT121" s="21">
        <v>100000</v>
      </c>
      <c r="BU121" s="21">
        <v>300000</v>
      </c>
      <c r="BV121" s="23">
        <f t="shared" si="17"/>
        <v>2850000</v>
      </c>
      <c r="BW121" s="23">
        <f>SUM(G121-BV121)</f>
        <v>162436.58600000013</v>
      </c>
      <c r="BX121" s="21">
        <v>80000</v>
      </c>
      <c r="BY121" s="43"/>
      <c r="BZ121" s="43"/>
      <c r="CA121" s="43"/>
      <c r="CB121" s="43"/>
      <c r="CC121" s="43"/>
      <c r="CD121" s="43"/>
      <c r="CE121" s="41"/>
    </row>
    <row r="122" spans="1:83" s="1" customFormat="1" ht="129" customHeight="1" x14ac:dyDescent="0.2">
      <c r="A122" s="25">
        <v>938</v>
      </c>
      <c r="B122" s="28" t="s">
        <v>65</v>
      </c>
      <c r="C122" s="29" t="s">
        <v>66</v>
      </c>
      <c r="D122" s="16" t="s">
        <v>47</v>
      </c>
      <c r="E122" s="17" t="s">
        <v>67</v>
      </c>
      <c r="F122" s="19">
        <v>10846724</v>
      </c>
      <c r="G122" s="19">
        <f t="shared" ref="G122:G128" si="19">F122*0.2</f>
        <v>2169344.8000000003</v>
      </c>
      <c r="H122" s="18">
        <v>18432565</v>
      </c>
      <c r="I122" s="20" t="s">
        <v>68</v>
      </c>
      <c r="J122" s="20" t="s">
        <v>69</v>
      </c>
      <c r="K122" s="21"/>
      <c r="L122" s="21"/>
      <c r="M122" s="21"/>
      <c r="N122" s="21"/>
      <c r="O122" s="21"/>
      <c r="P122" s="21"/>
      <c r="Q122" s="22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>
        <v>0</v>
      </c>
      <c r="BD122" s="21"/>
      <c r="BE122" s="21">
        <v>0</v>
      </c>
      <c r="BF122" s="21">
        <v>200000</v>
      </c>
      <c r="BG122" s="21">
        <v>150000</v>
      </c>
      <c r="BH122" s="21">
        <v>150000</v>
      </c>
      <c r="BI122" s="21">
        <v>150000</v>
      </c>
      <c r="BJ122" s="21">
        <v>150000</v>
      </c>
      <c r="BK122" s="21">
        <v>100000</v>
      </c>
      <c r="BL122" s="21">
        <v>150000</v>
      </c>
      <c r="BM122" s="21">
        <v>100000</v>
      </c>
      <c r="BN122" s="21">
        <v>100000</v>
      </c>
      <c r="BO122" s="21">
        <v>100000</v>
      </c>
      <c r="BP122" s="21">
        <f t="shared" si="16"/>
        <v>1350000</v>
      </c>
      <c r="BQ122" s="21">
        <v>100000</v>
      </c>
      <c r="BR122" s="21">
        <v>100000</v>
      </c>
      <c r="BS122" s="21">
        <v>100000</v>
      </c>
      <c r="BT122" s="21">
        <v>100000</v>
      </c>
      <c r="BU122" s="21">
        <v>100000</v>
      </c>
      <c r="BV122" s="23">
        <f t="shared" si="17"/>
        <v>1850000</v>
      </c>
      <c r="BW122" s="23">
        <f>SUM(G122-BV122)</f>
        <v>319344.80000000028</v>
      </c>
      <c r="BX122" s="21">
        <v>100000</v>
      </c>
      <c r="BY122" s="43"/>
      <c r="BZ122" s="43"/>
      <c r="CA122" s="43"/>
      <c r="CB122" s="43"/>
      <c r="CC122" s="43"/>
      <c r="CD122" s="43"/>
      <c r="CE122" s="41"/>
    </row>
    <row r="123" spans="1:83" s="1" customFormat="1" ht="84.75" customHeight="1" x14ac:dyDescent="0.2">
      <c r="A123" s="14">
        <v>1168</v>
      </c>
      <c r="B123" s="28" t="s">
        <v>290</v>
      </c>
      <c r="C123" s="29" t="s">
        <v>291</v>
      </c>
      <c r="D123" s="16" t="s">
        <v>13</v>
      </c>
      <c r="E123" s="17" t="s">
        <v>274</v>
      </c>
      <c r="F123" s="18">
        <v>11901300</v>
      </c>
      <c r="G123" s="19">
        <f t="shared" si="19"/>
        <v>2380260</v>
      </c>
      <c r="H123" s="18">
        <v>18398713</v>
      </c>
      <c r="I123" s="20" t="s">
        <v>292</v>
      </c>
      <c r="J123" s="20" t="s">
        <v>293</v>
      </c>
      <c r="K123" s="21"/>
      <c r="L123" s="21"/>
      <c r="M123" s="21"/>
      <c r="N123" s="21"/>
      <c r="O123" s="21"/>
      <c r="P123" s="21"/>
      <c r="Q123" s="22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>
        <v>0</v>
      </c>
      <c r="BK123" s="21">
        <v>0</v>
      </c>
      <c r="BL123" s="21">
        <v>100000</v>
      </c>
      <c r="BM123" s="21">
        <v>200000</v>
      </c>
      <c r="BN123" s="21">
        <v>200000</v>
      </c>
      <c r="BO123" s="21">
        <v>200000</v>
      </c>
      <c r="BP123" s="21">
        <f t="shared" si="16"/>
        <v>700000</v>
      </c>
      <c r="BQ123" s="21">
        <v>100000</v>
      </c>
      <c r="BR123" s="21">
        <v>100000</v>
      </c>
      <c r="BS123" s="21">
        <v>100000</v>
      </c>
      <c r="BT123" s="21">
        <v>150000</v>
      </c>
      <c r="BU123" s="21">
        <v>300000</v>
      </c>
      <c r="BV123" s="23">
        <f t="shared" si="17"/>
        <v>1450000</v>
      </c>
      <c r="BW123" s="23">
        <f>SUM(G123-BV123)</f>
        <v>930260</v>
      </c>
      <c r="BX123" s="21">
        <v>300000</v>
      </c>
      <c r="BY123" s="43"/>
      <c r="BZ123" s="43"/>
      <c r="CA123" s="43"/>
      <c r="CB123" s="43"/>
      <c r="CC123" s="43"/>
      <c r="CD123" s="43"/>
      <c r="CE123" s="41"/>
    </row>
    <row r="124" spans="1:83" s="1" customFormat="1" ht="72" customHeight="1" x14ac:dyDescent="0.2">
      <c r="A124" s="14">
        <v>1129</v>
      </c>
      <c r="B124" s="25" t="s">
        <v>429</v>
      </c>
      <c r="C124" s="26" t="s">
        <v>430</v>
      </c>
      <c r="D124" s="16" t="s">
        <v>13</v>
      </c>
      <c r="E124" s="17" t="s">
        <v>431</v>
      </c>
      <c r="F124" s="18">
        <v>24127232</v>
      </c>
      <c r="G124" s="19">
        <f t="shared" si="19"/>
        <v>4825446.4000000004</v>
      </c>
      <c r="H124" s="18">
        <v>28390480</v>
      </c>
      <c r="I124" s="20" t="s">
        <v>432</v>
      </c>
      <c r="J124" s="20" t="s">
        <v>433</v>
      </c>
      <c r="K124" s="21"/>
      <c r="L124" s="21"/>
      <c r="M124" s="21"/>
      <c r="N124" s="21"/>
      <c r="O124" s="21"/>
      <c r="P124" s="21"/>
      <c r="Q124" s="22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>
        <v>0</v>
      </c>
      <c r="BO124" s="21">
        <v>0</v>
      </c>
      <c r="BP124" s="21">
        <f t="shared" si="16"/>
        <v>0</v>
      </c>
      <c r="BQ124" s="21"/>
      <c r="BR124" s="21"/>
      <c r="BS124" s="21"/>
      <c r="BT124" s="21">
        <v>0</v>
      </c>
      <c r="BU124" s="21">
        <v>900000</v>
      </c>
      <c r="BV124" s="23">
        <f t="shared" si="17"/>
        <v>900000</v>
      </c>
      <c r="BW124" s="23">
        <f>SUM(G124-BV124)</f>
        <v>3925446.4000000004</v>
      </c>
      <c r="BX124" s="21">
        <v>600000</v>
      </c>
      <c r="BY124" s="43"/>
      <c r="BZ124" s="43"/>
      <c r="CA124" s="43"/>
      <c r="CB124" s="43"/>
      <c r="CC124" s="43"/>
      <c r="CD124" s="43"/>
      <c r="CE124" s="41"/>
    </row>
    <row r="125" spans="1:83" s="1" customFormat="1" ht="59.25" customHeight="1" x14ac:dyDescent="0.2">
      <c r="A125" s="14">
        <v>1325</v>
      </c>
      <c r="B125" s="14" t="s">
        <v>429</v>
      </c>
      <c r="C125" s="24" t="s">
        <v>462</v>
      </c>
      <c r="D125" s="16" t="s">
        <v>101</v>
      </c>
      <c r="E125" s="17"/>
      <c r="F125" s="18">
        <v>4518924</v>
      </c>
      <c r="G125" s="19">
        <f t="shared" si="19"/>
        <v>903784.8</v>
      </c>
      <c r="H125" s="18">
        <v>4836001</v>
      </c>
      <c r="I125" s="20" t="s">
        <v>463</v>
      </c>
      <c r="J125" s="20" t="s">
        <v>464</v>
      </c>
      <c r="K125" s="21"/>
      <c r="L125" s="21"/>
      <c r="M125" s="21"/>
      <c r="N125" s="21"/>
      <c r="O125" s="21"/>
      <c r="P125" s="21"/>
      <c r="Q125" s="22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>
        <f t="shared" si="16"/>
        <v>0</v>
      </c>
      <c r="BQ125" s="21"/>
      <c r="BR125" s="21"/>
      <c r="BS125" s="21"/>
      <c r="BT125" s="21"/>
      <c r="BU125" s="21"/>
      <c r="BV125" s="23">
        <f t="shared" si="17"/>
        <v>0</v>
      </c>
      <c r="BW125" s="23">
        <f>SUM(G125-BV125)</f>
        <v>903784.8</v>
      </c>
      <c r="BX125" s="21">
        <v>100000</v>
      </c>
      <c r="BY125" s="43"/>
      <c r="BZ125" s="43"/>
      <c r="CA125" s="43"/>
      <c r="CB125" s="43"/>
      <c r="CC125" s="43"/>
      <c r="CD125" s="43"/>
      <c r="CE125" s="41"/>
    </row>
    <row r="126" spans="1:83" s="1" customFormat="1" ht="72.75" customHeight="1" x14ac:dyDescent="0.2">
      <c r="A126" s="14">
        <v>1297</v>
      </c>
      <c r="B126" s="25" t="s">
        <v>141</v>
      </c>
      <c r="C126" s="26" t="s">
        <v>467</v>
      </c>
      <c r="D126" s="16" t="s">
        <v>13</v>
      </c>
      <c r="E126" s="17"/>
      <c r="F126" s="18">
        <v>65071037</v>
      </c>
      <c r="G126" s="19">
        <f t="shared" si="19"/>
        <v>13014207.4</v>
      </c>
      <c r="H126" s="18">
        <v>74104832</v>
      </c>
      <c r="I126" s="20" t="s">
        <v>159</v>
      </c>
      <c r="J126" s="20" t="s">
        <v>466</v>
      </c>
      <c r="K126" s="21"/>
      <c r="L126" s="21"/>
      <c r="M126" s="21"/>
      <c r="N126" s="21"/>
      <c r="O126" s="21"/>
      <c r="P126" s="21"/>
      <c r="Q126" s="22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>
        <f t="shared" si="16"/>
        <v>0</v>
      </c>
      <c r="BQ126" s="21"/>
      <c r="BR126" s="21"/>
      <c r="BS126" s="21"/>
      <c r="BT126" s="21"/>
      <c r="BU126" s="21"/>
      <c r="BV126" s="23">
        <f t="shared" si="17"/>
        <v>0</v>
      </c>
      <c r="BW126" s="23">
        <f t="shared" ref="BW126:BW159" si="20">SUM(G126-BV126)</f>
        <v>13014207.4</v>
      </c>
      <c r="BX126" s="21">
        <v>600000</v>
      </c>
      <c r="BY126" s="43"/>
      <c r="BZ126" s="43"/>
      <c r="CA126" s="43"/>
      <c r="CB126" s="43"/>
      <c r="CC126" s="43"/>
      <c r="CD126" s="43"/>
      <c r="CE126" s="41"/>
    </row>
    <row r="127" spans="1:83" s="1" customFormat="1" ht="99.75" customHeight="1" x14ac:dyDescent="0.2">
      <c r="A127" s="27">
        <v>1055</v>
      </c>
      <c r="B127" s="25" t="s">
        <v>141</v>
      </c>
      <c r="C127" s="26" t="s">
        <v>158</v>
      </c>
      <c r="D127" s="16" t="s">
        <v>13</v>
      </c>
      <c r="E127" s="17" t="s">
        <v>107</v>
      </c>
      <c r="F127" s="18">
        <v>78086809</v>
      </c>
      <c r="G127" s="19">
        <f t="shared" si="19"/>
        <v>15617361.800000001</v>
      </c>
      <c r="H127" s="18">
        <v>89206392</v>
      </c>
      <c r="I127" s="20" t="s">
        <v>159</v>
      </c>
      <c r="J127" s="20" t="s">
        <v>160</v>
      </c>
      <c r="K127" s="21"/>
      <c r="L127" s="21"/>
      <c r="M127" s="21"/>
      <c r="N127" s="21"/>
      <c r="O127" s="21"/>
      <c r="P127" s="21"/>
      <c r="Q127" s="22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>
        <v>0</v>
      </c>
      <c r="BH127" s="21">
        <v>0</v>
      </c>
      <c r="BI127" s="21">
        <v>0</v>
      </c>
      <c r="BJ127" s="21">
        <v>0</v>
      </c>
      <c r="BK127" s="21">
        <v>0</v>
      </c>
      <c r="BL127" s="21">
        <v>0</v>
      </c>
      <c r="BM127" s="21">
        <v>0</v>
      </c>
      <c r="BN127" s="21">
        <v>400000</v>
      </c>
      <c r="BO127" s="21">
        <v>400000</v>
      </c>
      <c r="BP127" s="21">
        <f t="shared" si="16"/>
        <v>800000</v>
      </c>
      <c r="BQ127" s="21">
        <v>400000</v>
      </c>
      <c r="BR127" s="21">
        <v>400000</v>
      </c>
      <c r="BS127" s="21">
        <v>400000</v>
      </c>
      <c r="BT127" s="21">
        <v>1250000</v>
      </c>
      <c r="BU127" s="21">
        <v>700000</v>
      </c>
      <c r="BV127" s="23">
        <f t="shared" si="17"/>
        <v>3950000</v>
      </c>
      <c r="BW127" s="23">
        <f t="shared" si="20"/>
        <v>11667361.800000001</v>
      </c>
      <c r="BX127" s="21">
        <v>600000</v>
      </c>
      <c r="BY127" s="43"/>
      <c r="BZ127" s="43"/>
      <c r="CA127" s="43"/>
      <c r="CB127" s="43"/>
      <c r="CC127" s="43"/>
      <c r="CD127" s="43"/>
      <c r="CE127" s="41"/>
    </row>
    <row r="128" spans="1:83" s="1" customFormat="1" ht="73.5" customHeight="1" x14ac:dyDescent="0.2">
      <c r="A128" s="14">
        <v>1296</v>
      </c>
      <c r="B128" s="25" t="s">
        <v>141</v>
      </c>
      <c r="C128" s="26" t="s">
        <v>465</v>
      </c>
      <c r="D128" s="16" t="s">
        <v>13</v>
      </c>
      <c r="E128" s="17"/>
      <c r="F128" s="18">
        <v>6713678</v>
      </c>
      <c r="G128" s="19">
        <f t="shared" si="19"/>
        <v>1342735.6</v>
      </c>
      <c r="H128" s="18">
        <v>7645737</v>
      </c>
      <c r="I128" s="20" t="s">
        <v>159</v>
      </c>
      <c r="J128" s="20" t="s">
        <v>466</v>
      </c>
      <c r="K128" s="21"/>
      <c r="L128" s="21"/>
      <c r="M128" s="21"/>
      <c r="N128" s="21"/>
      <c r="O128" s="21"/>
      <c r="P128" s="21"/>
      <c r="Q128" s="22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>
        <f t="shared" si="16"/>
        <v>0</v>
      </c>
      <c r="BQ128" s="21"/>
      <c r="BR128" s="21"/>
      <c r="BS128" s="21"/>
      <c r="BT128" s="21"/>
      <c r="BU128" s="21"/>
      <c r="BV128" s="23">
        <f t="shared" si="17"/>
        <v>0</v>
      </c>
      <c r="BW128" s="23">
        <f t="shared" si="20"/>
        <v>1342735.6</v>
      </c>
      <c r="BX128" s="21">
        <v>100000</v>
      </c>
      <c r="BY128" s="43"/>
      <c r="BZ128" s="43"/>
      <c r="CA128" s="43"/>
      <c r="CB128" s="43"/>
      <c r="CC128" s="43"/>
      <c r="CD128" s="43"/>
      <c r="CE128" s="41"/>
    </row>
    <row r="129" spans="1:83" s="1" customFormat="1" ht="155.25" customHeight="1" x14ac:dyDescent="0.2">
      <c r="A129" s="27">
        <v>764</v>
      </c>
      <c r="B129" s="26" t="s">
        <v>141</v>
      </c>
      <c r="C129" s="27" t="s">
        <v>142</v>
      </c>
      <c r="D129" s="16" t="s">
        <v>143</v>
      </c>
      <c r="E129" s="17" t="s">
        <v>144</v>
      </c>
      <c r="F129" s="19">
        <v>19554833</v>
      </c>
      <c r="G129" s="19">
        <f>0.2*F129</f>
        <v>3910966.6</v>
      </c>
      <c r="H129" s="18">
        <v>20509980</v>
      </c>
      <c r="I129" s="20" t="s">
        <v>145</v>
      </c>
      <c r="J129" s="20" t="s">
        <v>146</v>
      </c>
      <c r="K129" s="21"/>
      <c r="L129" s="21"/>
      <c r="M129" s="21"/>
      <c r="N129" s="21"/>
      <c r="O129" s="21"/>
      <c r="P129" s="21"/>
      <c r="Q129" s="22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>
        <v>0</v>
      </c>
      <c r="AX129" s="21"/>
      <c r="AY129" s="21">
        <v>0</v>
      </c>
      <c r="AZ129" s="21">
        <v>0</v>
      </c>
      <c r="BA129" s="21"/>
      <c r="BB129" s="21">
        <v>200000</v>
      </c>
      <c r="BC129" s="21">
        <v>200000</v>
      </c>
      <c r="BD129" s="21">
        <v>300000</v>
      </c>
      <c r="BE129" s="21">
        <v>200000</v>
      </c>
      <c r="BF129" s="21">
        <v>200000</v>
      </c>
      <c r="BG129" s="21">
        <v>100000</v>
      </c>
      <c r="BH129" s="21">
        <v>100000</v>
      </c>
      <c r="BI129" s="21">
        <v>100000</v>
      </c>
      <c r="BJ129" s="21">
        <v>100000</v>
      </c>
      <c r="BK129" s="21">
        <v>100000</v>
      </c>
      <c r="BL129" s="21">
        <v>80000</v>
      </c>
      <c r="BM129" s="21">
        <v>100000</v>
      </c>
      <c r="BN129" s="21">
        <v>100000</v>
      </c>
      <c r="BO129" s="21">
        <v>50000</v>
      </c>
      <c r="BP129" s="21">
        <f t="shared" si="16"/>
        <v>1930000</v>
      </c>
      <c r="BQ129" s="21">
        <v>0</v>
      </c>
      <c r="BR129" s="21">
        <v>0</v>
      </c>
      <c r="BS129" s="21"/>
      <c r="BT129" s="21">
        <v>50000</v>
      </c>
      <c r="BU129" s="21">
        <v>50000</v>
      </c>
      <c r="BV129" s="23">
        <f t="shared" si="17"/>
        <v>2030000</v>
      </c>
      <c r="BW129" s="23">
        <f t="shared" si="20"/>
        <v>1880966.6</v>
      </c>
      <c r="BX129" s="21">
        <v>50000</v>
      </c>
      <c r="BY129" s="43"/>
      <c r="BZ129" s="43"/>
      <c r="CA129" s="43"/>
      <c r="CB129" s="43"/>
      <c r="CC129" s="43"/>
      <c r="CD129" s="43"/>
      <c r="CE129" s="41"/>
    </row>
    <row r="130" spans="1:83" s="1" customFormat="1" ht="71.25" customHeight="1" x14ac:dyDescent="0.2">
      <c r="A130" s="27">
        <v>841</v>
      </c>
      <c r="B130" s="27" t="s">
        <v>11</v>
      </c>
      <c r="C130" s="27" t="s">
        <v>19</v>
      </c>
      <c r="D130" s="16" t="s">
        <v>13</v>
      </c>
      <c r="E130" s="17" t="s">
        <v>20</v>
      </c>
      <c r="F130" s="19">
        <v>380250</v>
      </c>
      <c r="G130" s="19">
        <f>F130*0.2</f>
        <v>76050</v>
      </c>
      <c r="H130" s="18">
        <v>388500</v>
      </c>
      <c r="I130" s="32" t="s">
        <v>21</v>
      </c>
      <c r="J130" s="20" t="s">
        <v>22</v>
      </c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>
        <v>50000</v>
      </c>
      <c r="BC130" s="21">
        <v>0</v>
      </c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>
        <f t="shared" si="16"/>
        <v>50000</v>
      </c>
      <c r="BQ130" s="21"/>
      <c r="BR130" s="21"/>
      <c r="BS130" s="21"/>
      <c r="BT130" s="21"/>
      <c r="BU130" s="21"/>
      <c r="BV130" s="23">
        <f t="shared" si="17"/>
        <v>50000</v>
      </c>
      <c r="BW130" s="23">
        <f t="shared" si="20"/>
        <v>26050</v>
      </c>
      <c r="BX130" s="21">
        <v>20000</v>
      </c>
      <c r="BY130" s="43"/>
      <c r="BZ130" s="43"/>
      <c r="CA130" s="43"/>
      <c r="CB130" s="43"/>
      <c r="CC130" s="43"/>
      <c r="CD130" s="43"/>
      <c r="CE130" s="41"/>
    </row>
    <row r="131" spans="1:83" s="1" customFormat="1" ht="71.25" customHeight="1" x14ac:dyDescent="0.2">
      <c r="A131" s="27">
        <v>842</v>
      </c>
      <c r="B131" s="27" t="s">
        <v>11</v>
      </c>
      <c r="C131" s="27" t="s">
        <v>25</v>
      </c>
      <c r="D131" s="16" t="s">
        <v>13</v>
      </c>
      <c r="E131" s="17" t="s">
        <v>20</v>
      </c>
      <c r="F131" s="19">
        <v>522750</v>
      </c>
      <c r="G131" s="19">
        <f>F131*0.2</f>
        <v>104550</v>
      </c>
      <c r="H131" s="18">
        <v>680250</v>
      </c>
      <c r="I131" s="32" t="s">
        <v>21</v>
      </c>
      <c r="J131" s="20" t="s">
        <v>22</v>
      </c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>
        <v>50000</v>
      </c>
      <c r="BC131" s="21">
        <v>0</v>
      </c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>
        <f t="shared" si="16"/>
        <v>50000</v>
      </c>
      <c r="BQ131" s="21"/>
      <c r="BR131" s="21"/>
      <c r="BS131" s="21"/>
      <c r="BT131" s="21"/>
      <c r="BU131" s="21"/>
      <c r="BV131" s="23">
        <f t="shared" si="17"/>
        <v>50000</v>
      </c>
      <c r="BW131" s="23">
        <f t="shared" si="20"/>
        <v>54550</v>
      </c>
      <c r="BX131" s="21">
        <v>20000</v>
      </c>
      <c r="BY131" s="43"/>
      <c r="BZ131" s="43"/>
      <c r="CA131" s="43"/>
      <c r="CB131" s="43"/>
      <c r="CC131" s="43"/>
      <c r="CD131" s="43"/>
      <c r="CE131" s="41"/>
    </row>
    <row r="132" spans="1:83" s="1" customFormat="1" ht="102.75" customHeight="1" x14ac:dyDescent="0.2">
      <c r="A132" s="14">
        <v>1076</v>
      </c>
      <c r="B132" s="28" t="s">
        <v>11</v>
      </c>
      <c r="C132" s="29" t="s">
        <v>402</v>
      </c>
      <c r="D132" s="16" t="s">
        <v>13</v>
      </c>
      <c r="E132" s="17" t="s">
        <v>48</v>
      </c>
      <c r="F132" s="18">
        <v>7807141</v>
      </c>
      <c r="G132" s="19">
        <f>F132*0.2</f>
        <v>1561428.2000000002</v>
      </c>
      <c r="H132" s="18">
        <v>11583365</v>
      </c>
      <c r="I132" s="20" t="s">
        <v>403</v>
      </c>
      <c r="J132" s="20" t="s">
        <v>404</v>
      </c>
      <c r="K132" s="21"/>
      <c r="L132" s="21"/>
      <c r="M132" s="21"/>
      <c r="N132" s="21"/>
      <c r="O132" s="21"/>
      <c r="P132" s="21"/>
      <c r="Q132" s="22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>
        <v>0</v>
      </c>
      <c r="BI132" s="21">
        <v>150000</v>
      </c>
      <c r="BJ132" s="21">
        <v>150000</v>
      </c>
      <c r="BK132" s="21">
        <v>100000</v>
      </c>
      <c r="BL132" s="21">
        <v>50000</v>
      </c>
      <c r="BM132" s="21">
        <v>100000</v>
      </c>
      <c r="BN132" s="21">
        <v>100000</v>
      </c>
      <c r="BO132" s="21">
        <v>100000</v>
      </c>
      <c r="BP132" s="21">
        <f t="shared" si="16"/>
        <v>750000</v>
      </c>
      <c r="BQ132" s="21">
        <v>100000</v>
      </c>
      <c r="BR132" s="21">
        <v>100000</v>
      </c>
      <c r="BS132" s="21">
        <v>20000</v>
      </c>
      <c r="BT132" s="21">
        <v>100000</v>
      </c>
      <c r="BU132" s="21">
        <v>100000</v>
      </c>
      <c r="BV132" s="23">
        <f t="shared" si="17"/>
        <v>1170000</v>
      </c>
      <c r="BW132" s="23">
        <f t="shared" si="20"/>
        <v>391428.20000000019</v>
      </c>
      <c r="BX132" s="21">
        <v>200000</v>
      </c>
      <c r="BY132" s="43"/>
      <c r="BZ132" s="43"/>
      <c r="CA132" s="43"/>
      <c r="CB132" s="43"/>
      <c r="CC132" s="43"/>
      <c r="CD132" s="43"/>
      <c r="CE132" s="41"/>
    </row>
    <row r="133" spans="1:83" s="1" customFormat="1" ht="45" customHeight="1" x14ac:dyDescent="0.2">
      <c r="A133" s="14">
        <v>1258</v>
      </c>
      <c r="B133" s="25" t="s">
        <v>11</v>
      </c>
      <c r="C133" s="26" t="s">
        <v>468</v>
      </c>
      <c r="D133" s="16" t="s">
        <v>13</v>
      </c>
      <c r="E133" s="17"/>
      <c r="F133" s="18">
        <v>13352656</v>
      </c>
      <c r="G133" s="19">
        <f>F133*0.2</f>
        <v>2670531.2000000002</v>
      </c>
      <c r="H133" s="18">
        <v>35339410</v>
      </c>
      <c r="I133" s="20" t="s">
        <v>352</v>
      </c>
      <c r="J133" s="20" t="s">
        <v>469</v>
      </c>
      <c r="K133" s="21"/>
      <c r="L133" s="21"/>
      <c r="M133" s="21"/>
      <c r="N133" s="21"/>
      <c r="O133" s="21"/>
      <c r="P133" s="21"/>
      <c r="Q133" s="22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>
        <f t="shared" si="16"/>
        <v>0</v>
      </c>
      <c r="BQ133" s="21"/>
      <c r="BR133" s="21"/>
      <c r="BS133" s="21"/>
      <c r="BT133" s="21"/>
      <c r="BU133" s="21"/>
      <c r="BV133" s="23">
        <f t="shared" si="17"/>
        <v>0</v>
      </c>
      <c r="BW133" s="23">
        <f t="shared" si="20"/>
        <v>2670531.2000000002</v>
      </c>
      <c r="BX133" s="21">
        <v>500000</v>
      </c>
      <c r="BY133" s="43"/>
      <c r="BZ133" s="43"/>
      <c r="CA133" s="43"/>
      <c r="CB133" s="43"/>
      <c r="CC133" s="43"/>
      <c r="CD133" s="43"/>
      <c r="CE133" s="41"/>
    </row>
    <row r="134" spans="1:83" s="1" customFormat="1" ht="85.5" customHeight="1" x14ac:dyDescent="0.2">
      <c r="A134" s="14">
        <v>1192</v>
      </c>
      <c r="B134" s="25" t="s">
        <v>11</v>
      </c>
      <c r="C134" s="26" t="s">
        <v>12</v>
      </c>
      <c r="D134" s="16" t="s">
        <v>13</v>
      </c>
      <c r="E134" s="17" t="s">
        <v>14</v>
      </c>
      <c r="F134" s="18">
        <v>33283354</v>
      </c>
      <c r="G134" s="19">
        <f>F134*0.2</f>
        <v>6656670.8000000007</v>
      </c>
      <c r="H134" s="18">
        <v>38437639</v>
      </c>
      <c r="I134" s="20" t="s">
        <v>15</v>
      </c>
      <c r="J134" s="20" t="s">
        <v>16</v>
      </c>
      <c r="K134" s="21"/>
      <c r="L134" s="21"/>
      <c r="M134" s="21"/>
      <c r="N134" s="21"/>
      <c r="O134" s="21"/>
      <c r="P134" s="21"/>
      <c r="Q134" s="22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>
        <v>0</v>
      </c>
      <c r="BN134" s="21">
        <v>0</v>
      </c>
      <c r="BO134" s="21">
        <v>0</v>
      </c>
      <c r="BP134" s="21">
        <f t="shared" si="16"/>
        <v>0</v>
      </c>
      <c r="BQ134" s="21">
        <v>0</v>
      </c>
      <c r="BR134" s="21">
        <v>400000</v>
      </c>
      <c r="BS134" s="21">
        <v>400000</v>
      </c>
      <c r="BT134" s="21">
        <v>500000</v>
      </c>
      <c r="BU134" s="21">
        <v>500000</v>
      </c>
      <c r="BV134" s="23">
        <f t="shared" si="17"/>
        <v>1800000</v>
      </c>
      <c r="BW134" s="23">
        <f t="shared" si="20"/>
        <v>4856670.8000000007</v>
      </c>
      <c r="BX134" s="21">
        <v>500000</v>
      </c>
      <c r="BY134" s="43"/>
      <c r="BZ134" s="43"/>
      <c r="CA134" s="43"/>
      <c r="CB134" s="43"/>
      <c r="CC134" s="43"/>
      <c r="CD134" s="43"/>
      <c r="CE134" s="41"/>
    </row>
    <row r="135" spans="1:83" s="1" customFormat="1" ht="62.25" customHeight="1" x14ac:dyDescent="0.2">
      <c r="A135" s="27">
        <v>742</v>
      </c>
      <c r="B135" s="26" t="s">
        <v>11</v>
      </c>
      <c r="C135" s="27" t="s">
        <v>405</v>
      </c>
      <c r="D135" s="16" t="s">
        <v>13</v>
      </c>
      <c r="E135" s="17" t="s">
        <v>406</v>
      </c>
      <c r="F135" s="19">
        <v>3151323</v>
      </c>
      <c r="G135" s="19">
        <f>0.2*F135</f>
        <v>630264.60000000009</v>
      </c>
      <c r="H135" s="18">
        <v>3922678</v>
      </c>
      <c r="I135" s="20" t="s">
        <v>403</v>
      </c>
      <c r="J135" s="20" t="s">
        <v>404</v>
      </c>
      <c r="K135" s="21"/>
      <c r="L135" s="21"/>
      <c r="M135" s="21"/>
      <c r="N135" s="21"/>
      <c r="O135" s="21"/>
      <c r="P135" s="21"/>
      <c r="Q135" s="22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>
        <v>0</v>
      </c>
      <c r="AW135" s="21">
        <v>100000</v>
      </c>
      <c r="AX135" s="21">
        <v>0</v>
      </c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>
        <f t="shared" si="16"/>
        <v>100000</v>
      </c>
      <c r="BQ135" s="21"/>
      <c r="BR135" s="21"/>
      <c r="BS135" s="21"/>
      <c r="BT135" s="21">
        <v>100000</v>
      </c>
      <c r="BU135" s="21">
        <v>50000</v>
      </c>
      <c r="BV135" s="23">
        <f t="shared" si="17"/>
        <v>250000</v>
      </c>
      <c r="BW135" s="23">
        <f t="shared" si="20"/>
        <v>380264.60000000009</v>
      </c>
      <c r="BX135" s="21">
        <v>200000</v>
      </c>
      <c r="BY135" s="43"/>
      <c r="BZ135" s="43"/>
      <c r="CA135" s="43"/>
      <c r="CB135" s="43"/>
      <c r="CC135" s="43"/>
      <c r="CD135" s="43"/>
      <c r="CE135" s="41"/>
    </row>
    <row r="136" spans="1:83" s="1" customFormat="1" ht="55.5" customHeight="1" x14ac:dyDescent="0.2">
      <c r="A136" s="27">
        <v>743</v>
      </c>
      <c r="B136" s="29" t="s">
        <v>11</v>
      </c>
      <c r="C136" s="30" t="s">
        <v>407</v>
      </c>
      <c r="D136" s="16" t="s">
        <v>13</v>
      </c>
      <c r="E136" s="17" t="s">
        <v>406</v>
      </c>
      <c r="F136" s="19">
        <v>3191202</v>
      </c>
      <c r="G136" s="19">
        <f>0.2*F136</f>
        <v>638240.4</v>
      </c>
      <c r="H136" s="18">
        <v>3993988</v>
      </c>
      <c r="I136" s="20" t="s">
        <v>403</v>
      </c>
      <c r="J136" s="20" t="s">
        <v>404</v>
      </c>
      <c r="K136" s="21"/>
      <c r="L136" s="21"/>
      <c r="M136" s="21"/>
      <c r="N136" s="21"/>
      <c r="O136" s="21"/>
      <c r="P136" s="21"/>
      <c r="Q136" s="22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>
        <v>0</v>
      </c>
      <c r="AW136" s="21">
        <v>100000</v>
      </c>
      <c r="AX136" s="21">
        <v>0</v>
      </c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>
        <f t="shared" si="16"/>
        <v>100000</v>
      </c>
      <c r="BQ136" s="21"/>
      <c r="BR136" s="21"/>
      <c r="BS136" s="21"/>
      <c r="BT136" s="21">
        <v>100000</v>
      </c>
      <c r="BU136" s="21">
        <v>0</v>
      </c>
      <c r="BV136" s="23">
        <f t="shared" si="17"/>
        <v>200000</v>
      </c>
      <c r="BW136" s="23">
        <f t="shared" si="20"/>
        <v>438240.4</v>
      </c>
      <c r="BX136" s="21">
        <v>200000</v>
      </c>
      <c r="BY136" s="43"/>
      <c r="BZ136" s="43"/>
      <c r="CA136" s="43"/>
      <c r="CB136" s="43"/>
      <c r="CC136" s="43"/>
      <c r="CD136" s="43"/>
      <c r="CE136" s="41"/>
    </row>
    <row r="137" spans="1:83" s="1" customFormat="1" ht="54.75" customHeight="1" x14ac:dyDescent="0.2">
      <c r="A137" s="27">
        <v>744</v>
      </c>
      <c r="B137" s="26" t="s">
        <v>11</v>
      </c>
      <c r="C137" s="27" t="s">
        <v>408</v>
      </c>
      <c r="D137" s="16" t="s">
        <v>13</v>
      </c>
      <c r="E137" s="17" t="s">
        <v>409</v>
      </c>
      <c r="F137" s="19">
        <v>4762784</v>
      </c>
      <c r="G137" s="19">
        <f>0.2*F137</f>
        <v>952556.8</v>
      </c>
      <c r="H137" s="18">
        <v>5534030</v>
      </c>
      <c r="I137" s="20" t="s">
        <v>403</v>
      </c>
      <c r="J137" s="20" t="s">
        <v>404</v>
      </c>
      <c r="K137" s="21"/>
      <c r="L137" s="21"/>
      <c r="M137" s="21"/>
      <c r="N137" s="21"/>
      <c r="O137" s="21"/>
      <c r="P137" s="21"/>
      <c r="Q137" s="22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>
        <v>0</v>
      </c>
      <c r="AW137" s="21">
        <v>100000</v>
      </c>
      <c r="AX137" s="21">
        <v>100000</v>
      </c>
      <c r="AY137" s="21">
        <v>50000</v>
      </c>
      <c r="AZ137" s="21">
        <v>50000</v>
      </c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>
        <f t="shared" si="16"/>
        <v>300000</v>
      </c>
      <c r="BQ137" s="21"/>
      <c r="BR137" s="21"/>
      <c r="BS137" s="21"/>
      <c r="BT137" s="21">
        <v>100000</v>
      </c>
      <c r="BU137" s="21">
        <v>100000</v>
      </c>
      <c r="BV137" s="23">
        <f t="shared" si="17"/>
        <v>500000</v>
      </c>
      <c r="BW137" s="23">
        <f t="shared" si="20"/>
        <v>452556.80000000005</v>
      </c>
      <c r="BX137" s="21">
        <v>200000</v>
      </c>
      <c r="BY137" s="43"/>
      <c r="BZ137" s="43"/>
      <c r="CA137" s="43"/>
      <c r="CB137" s="43"/>
      <c r="CC137" s="43"/>
      <c r="CD137" s="43"/>
      <c r="CE137" s="41"/>
    </row>
    <row r="138" spans="1:83" s="1" customFormat="1" ht="72" customHeight="1" x14ac:dyDescent="0.2">
      <c r="A138" s="14">
        <v>1193</v>
      </c>
      <c r="B138" s="25" t="s">
        <v>11</v>
      </c>
      <c r="C138" s="26" t="s">
        <v>17</v>
      </c>
      <c r="D138" s="16" t="s">
        <v>13</v>
      </c>
      <c r="E138" s="17" t="s">
        <v>14</v>
      </c>
      <c r="F138" s="18">
        <v>34961613</v>
      </c>
      <c r="G138" s="19">
        <f t="shared" ref="G138:G166" si="21">F138*0.2</f>
        <v>6992322.6000000006</v>
      </c>
      <c r="H138" s="18">
        <v>39645613</v>
      </c>
      <c r="I138" s="20" t="s">
        <v>15</v>
      </c>
      <c r="J138" s="20" t="s">
        <v>18</v>
      </c>
      <c r="K138" s="21"/>
      <c r="L138" s="21"/>
      <c r="M138" s="21"/>
      <c r="N138" s="21"/>
      <c r="O138" s="21"/>
      <c r="P138" s="21"/>
      <c r="Q138" s="22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>
        <v>0</v>
      </c>
      <c r="BN138" s="21">
        <v>0</v>
      </c>
      <c r="BO138" s="21">
        <v>0</v>
      </c>
      <c r="BP138" s="21">
        <f t="shared" si="16"/>
        <v>0</v>
      </c>
      <c r="BQ138" s="21">
        <v>0</v>
      </c>
      <c r="BR138" s="21">
        <v>400000</v>
      </c>
      <c r="BS138" s="21">
        <v>400000</v>
      </c>
      <c r="BT138" s="21">
        <v>500000</v>
      </c>
      <c r="BU138" s="21">
        <v>500000</v>
      </c>
      <c r="BV138" s="23">
        <f t="shared" si="17"/>
        <v>1800000</v>
      </c>
      <c r="BW138" s="23">
        <f t="shared" si="20"/>
        <v>5192322.6000000006</v>
      </c>
      <c r="BX138" s="21">
        <v>500000</v>
      </c>
      <c r="BY138" s="43"/>
      <c r="BZ138" s="43"/>
      <c r="CA138" s="43"/>
      <c r="CB138" s="43"/>
      <c r="CC138" s="43"/>
      <c r="CD138" s="43"/>
      <c r="CE138" s="41"/>
    </row>
    <row r="139" spans="1:83" s="1" customFormat="1" ht="72" customHeight="1" x14ac:dyDescent="0.2">
      <c r="A139" s="27">
        <v>845</v>
      </c>
      <c r="B139" s="27" t="s">
        <v>11</v>
      </c>
      <c r="C139" s="27" t="s">
        <v>23</v>
      </c>
      <c r="D139" s="16" t="s">
        <v>13</v>
      </c>
      <c r="E139" s="17" t="s">
        <v>20</v>
      </c>
      <c r="F139" s="19">
        <v>559750</v>
      </c>
      <c r="G139" s="19">
        <f t="shared" si="21"/>
        <v>111950</v>
      </c>
      <c r="H139" s="18">
        <v>717250</v>
      </c>
      <c r="I139" s="32" t="s">
        <v>21</v>
      </c>
      <c r="J139" s="20" t="s">
        <v>22</v>
      </c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>
        <v>40000</v>
      </c>
      <c r="BC139" s="21">
        <v>0</v>
      </c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>
        <f t="shared" si="16"/>
        <v>40000</v>
      </c>
      <c r="BQ139" s="21"/>
      <c r="BR139" s="21"/>
      <c r="BS139" s="21"/>
      <c r="BT139" s="21"/>
      <c r="BU139" s="21"/>
      <c r="BV139" s="23">
        <f t="shared" si="17"/>
        <v>40000</v>
      </c>
      <c r="BW139" s="23">
        <f t="shared" si="20"/>
        <v>71950</v>
      </c>
      <c r="BX139" s="21">
        <v>20000</v>
      </c>
      <c r="BY139" s="43"/>
      <c r="BZ139" s="43"/>
      <c r="CA139" s="43"/>
      <c r="CB139" s="43"/>
      <c r="CC139" s="43"/>
      <c r="CD139" s="43"/>
      <c r="CE139" s="41"/>
    </row>
    <row r="140" spans="1:83" s="1" customFormat="1" ht="69.75" customHeight="1" x14ac:dyDescent="0.2">
      <c r="A140" s="27">
        <v>846</v>
      </c>
      <c r="B140" s="30" t="s">
        <v>11</v>
      </c>
      <c r="C140" s="30" t="s">
        <v>24</v>
      </c>
      <c r="D140" s="16" t="s">
        <v>13</v>
      </c>
      <c r="E140" s="17" t="s">
        <v>20</v>
      </c>
      <c r="F140" s="19">
        <v>562750</v>
      </c>
      <c r="G140" s="19">
        <f t="shared" si="21"/>
        <v>112550</v>
      </c>
      <c r="H140" s="18">
        <v>720250</v>
      </c>
      <c r="I140" s="32" t="s">
        <v>21</v>
      </c>
      <c r="J140" s="20" t="s">
        <v>22</v>
      </c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>
        <v>50000</v>
      </c>
      <c r="BC140" s="21">
        <v>0</v>
      </c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>
        <f t="shared" si="16"/>
        <v>50000</v>
      </c>
      <c r="BQ140" s="21"/>
      <c r="BR140" s="21"/>
      <c r="BS140" s="21"/>
      <c r="BT140" s="21"/>
      <c r="BU140" s="21"/>
      <c r="BV140" s="23">
        <f t="shared" si="17"/>
        <v>50000</v>
      </c>
      <c r="BW140" s="23">
        <f t="shared" si="20"/>
        <v>62550</v>
      </c>
      <c r="BX140" s="21">
        <v>20000</v>
      </c>
      <c r="BY140" s="43"/>
      <c r="BZ140" s="43"/>
      <c r="CA140" s="43"/>
      <c r="CB140" s="43"/>
      <c r="CC140" s="43"/>
      <c r="CD140" s="43"/>
      <c r="CE140" s="41"/>
    </row>
    <row r="141" spans="1:83" s="1" customFormat="1" ht="156" customHeight="1" x14ac:dyDescent="0.2">
      <c r="A141" s="27">
        <v>539</v>
      </c>
      <c r="B141" s="27" t="s">
        <v>26</v>
      </c>
      <c r="C141" s="26" t="s">
        <v>34</v>
      </c>
      <c r="D141" s="16" t="s">
        <v>28</v>
      </c>
      <c r="E141" s="17" t="s">
        <v>35</v>
      </c>
      <c r="F141" s="19">
        <v>10470953</v>
      </c>
      <c r="G141" s="19">
        <f t="shared" si="21"/>
        <v>2094190.6</v>
      </c>
      <c r="H141" s="18">
        <v>12103334</v>
      </c>
      <c r="I141" s="20" t="s">
        <v>30</v>
      </c>
      <c r="J141" s="20" t="s">
        <v>31</v>
      </c>
      <c r="K141" s="21"/>
      <c r="L141" s="21"/>
      <c r="M141" s="21"/>
      <c r="N141" s="21"/>
      <c r="O141" s="21"/>
      <c r="P141" s="21"/>
      <c r="Q141" s="22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>
        <v>0</v>
      </c>
      <c r="AP141" s="21"/>
      <c r="AQ141" s="21"/>
      <c r="AR141" s="21"/>
      <c r="AS141" s="21">
        <v>0</v>
      </c>
      <c r="AT141" s="21">
        <v>0</v>
      </c>
      <c r="AU141" s="21">
        <v>400000</v>
      </c>
      <c r="AV141" s="21">
        <v>0</v>
      </c>
      <c r="AW141" s="21">
        <v>0</v>
      </c>
      <c r="AX141" s="21">
        <v>150000</v>
      </c>
      <c r="AY141" s="21">
        <v>100000</v>
      </c>
      <c r="AZ141" s="21">
        <v>100000</v>
      </c>
      <c r="BA141" s="21">
        <v>100000</v>
      </c>
      <c r="BB141" s="21">
        <v>100000</v>
      </c>
      <c r="BC141" s="21">
        <v>50000</v>
      </c>
      <c r="BD141" s="21"/>
      <c r="BE141" s="21">
        <v>40000</v>
      </c>
      <c r="BF141" s="21">
        <v>50000</v>
      </c>
      <c r="BG141" s="21">
        <v>0</v>
      </c>
      <c r="BH141" s="21">
        <v>0</v>
      </c>
      <c r="BI141" s="21"/>
      <c r="BJ141" s="21"/>
      <c r="BK141" s="21"/>
      <c r="BL141" s="21"/>
      <c r="BM141" s="21">
        <v>50000</v>
      </c>
      <c r="BN141" s="21">
        <v>50000</v>
      </c>
      <c r="BO141" s="21"/>
      <c r="BP141" s="21">
        <f t="shared" si="16"/>
        <v>1190000</v>
      </c>
      <c r="BQ141" s="21"/>
      <c r="BR141" s="21">
        <v>80000</v>
      </c>
      <c r="BS141" s="21">
        <v>20000</v>
      </c>
      <c r="BT141" s="21">
        <v>20000</v>
      </c>
      <c r="BU141" s="21">
        <v>20000</v>
      </c>
      <c r="BV141" s="23">
        <f t="shared" si="17"/>
        <v>1330000</v>
      </c>
      <c r="BW141" s="23">
        <f t="shared" si="20"/>
        <v>764190.60000000009</v>
      </c>
      <c r="BX141" s="21">
        <v>100000</v>
      </c>
      <c r="BY141" s="43"/>
      <c r="BZ141" s="43"/>
      <c r="CA141" s="43"/>
      <c r="CB141" s="43"/>
      <c r="CC141" s="43"/>
      <c r="CD141" s="43"/>
      <c r="CE141" s="41"/>
    </row>
    <row r="142" spans="1:83" s="1" customFormat="1" ht="155.25" customHeight="1" x14ac:dyDescent="0.2">
      <c r="A142" s="27">
        <v>538</v>
      </c>
      <c r="B142" s="27" t="s">
        <v>26</v>
      </c>
      <c r="C142" s="26" t="s">
        <v>36</v>
      </c>
      <c r="D142" s="16" t="s">
        <v>28</v>
      </c>
      <c r="E142" s="17" t="s">
        <v>35</v>
      </c>
      <c r="F142" s="19">
        <v>3456331</v>
      </c>
      <c r="G142" s="19">
        <f t="shared" si="21"/>
        <v>691266.20000000007</v>
      </c>
      <c r="H142" s="18">
        <v>3995160</v>
      </c>
      <c r="I142" s="20" t="s">
        <v>30</v>
      </c>
      <c r="J142" s="20" t="s">
        <v>31</v>
      </c>
      <c r="K142" s="21"/>
      <c r="L142" s="21"/>
      <c r="M142" s="21"/>
      <c r="N142" s="21"/>
      <c r="O142" s="21"/>
      <c r="P142" s="21"/>
      <c r="Q142" s="22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>
        <v>0</v>
      </c>
      <c r="AP142" s="21"/>
      <c r="AQ142" s="21"/>
      <c r="AR142" s="21"/>
      <c r="AS142" s="21">
        <v>0</v>
      </c>
      <c r="AT142" s="21">
        <v>0</v>
      </c>
      <c r="AU142" s="21">
        <v>200000</v>
      </c>
      <c r="AV142" s="21">
        <v>0</v>
      </c>
      <c r="AW142" s="21">
        <v>0</v>
      </c>
      <c r="AX142" s="21">
        <v>0</v>
      </c>
      <c r="AY142" s="21">
        <v>0</v>
      </c>
      <c r="AZ142" s="21">
        <v>100000</v>
      </c>
      <c r="BA142" s="21"/>
      <c r="BB142" s="21">
        <v>50000</v>
      </c>
      <c r="BC142" s="21">
        <v>0</v>
      </c>
      <c r="BD142" s="21"/>
      <c r="BE142" s="21">
        <v>0</v>
      </c>
      <c r="BF142" s="21">
        <v>0</v>
      </c>
      <c r="BG142" s="21">
        <v>0</v>
      </c>
      <c r="BH142" s="21">
        <v>0</v>
      </c>
      <c r="BI142" s="21"/>
      <c r="BJ142" s="21"/>
      <c r="BK142" s="21"/>
      <c r="BL142" s="21"/>
      <c r="BM142" s="21">
        <v>50000</v>
      </c>
      <c r="BN142" s="21">
        <v>20000</v>
      </c>
      <c r="BO142" s="21"/>
      <c r="BP142" s="21">
        <f t="shared" ref="BP142:BP166" si="22">SUM(K142:BO142)</f>
        <v>420000</v>
      </c>
      <c r="BQ142" s="21"/>
      <c r="BR142" s="21">
        <v>0</v>
      </c>
      <c r="BS142" s="21">
        <v>20000</v>
      </c>
      <c r="BT142" s="21">
        <v>20000</v>
      </c>
      <c r="BU142" s="21">
        <v>20000</v>
      </c>
      <c r="BV142" s="23">
        <f t="shared" ref="BV142:BV166" si="23">SUM(BP142:BU142)</f>
        <v>480000</v>
      </c>
      <c r="BW142" s="23">
        <f t="shared" si="20"/>
        <v>211266.20000000007</v>
      </c>
      <c r="BX142" s="21">
        <v>100000</v>
      </c>
      <c r="BY142" s="43"/>
      <c r="BZ142" s="43"/>
      <c r="CA142" s="43"/>
      <c r="CB142" s="43"/>
      <c r="CC142" s="43"/>
      <c r="CD142" s="43"/>
      <c r="CE142" s="41"/>
    </row>
    <row r="143" spans="1:83" s="1" customFormat="1" ht="168.75" customHeight="1" x14ac:dyDescent="0.2">
      <c r="A143" s="27">
        <v>540</v>
      </c>
      <c r="B143" s="30" t="s">
        <v>26</v>
      </c>
      <c r="C143" s="29" t="s">
        <v>32</v>
      </c>
      <c r="D143" s="16" t="s">
        <v>28</v>
      </c>
      <c r="E143" s="17" t="s">
        <v>33</v>
      </c>
      <c r="F143" s="19">
        <v>7616816</v>
      </c>
      <c r="G143" s="19">
        <f t="shared" si="21"/>
        <v>1523363.2000000002</v>
      </c>
      <c r="H143" s="18">
        <v>8804248</v>
      </c>
      <c r="I143" s="20" t="s">
        <v>30</v>
      </c>
      <c r="J143" s="20" t="s">
        <v>31</v>
      </c>
      <c r="K143" s="21"/>
      <c r="L143" s="21"/>
      <c r="M143" s="21"/>
      <c r="N143" s="21"/>
      <c r="O143" s="21"/>
      <c r="P143" s="21"/>
      <c r="Q143" s="22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>
        <v>0</v>
      </c>
      <c r="AP143" s="21"/>
      <c r="AQ143" s="21"/>
      <c r="AR143" s="21"/>
      <c r="AS143" s="21">
        <v>0</v>
      </c>
      <c r="AT143" s="21">
        <v>0</v>
      </c>
      <c r="AU143" s="21">
        <v>0</v>
      </c>
      <c r="AV143" s="21">
        <v>0</v>
      </c>
      <c r="AW143" s="21">
        <v>0</v>
      </c>
      <c r="AX143" s="21">
        <v>150000</v>
      </c>
      <c r="AY143" s="21">
        <v>100000</v>
      </c>
      <c r="AZ143" s="21">
        <v>0</v>
      </c>
      <c r="BA143" s="21">
        <v>100000</v>
      </c>
      <c r="BB143" s="21">
        <v>100000</v>
      </c>
      <c r="BC143" s="21">
        <v>50000</v>
      </c>
      <c r="BD143" s="21"/>
      <c r="BE143" s="21">
        <v>100000</v>
      </c>
      <c r="BF143" s="21">
        <v>50000</v>
      </c>
      <c r="BG143" s="21">
        <v>50000</v>
      </c>
      <c r="BH143" s="21">
        <v>50000</v>
      </c>
      <c r="BI143" s="21"/>
      <c r="BJ143" s="21">
        <v>50000</v>
      </c>
      <c r="BK143" s="21">
        <v>0</v>
      </c>
      <c r="BL143" s="21"/>
      <c r="BM143" s="21">
        <v>50000</v>
      </c>
      <c r="BN143" s="21">
        <v>50000</v>
      </c>
      <c r="BO143" s="21"/>
      <c r="BP143" s="21">
        <f t="shared" si="22"/>
        <v>900000</v>
      </c>
      <c r="BQ143" s="21"/>
      <c r="BR143" s="21">
        <v>80000</v>
      </c>
      <c r="BS143" s="21">
        <v>20000</v>
      </c>
      <c r="BT143" s="21">
        <v>20000</v>
      </c>
      <c r="BU143" s="21">
        <v>20000</v>
      </c>
      <c r="BV143" s="23">
        <f t="shared" si="23"/>
        <v>1040000</v>
      </c>
      <c r="BW143" s="23">
        <f t="shared" si="20"/>
        <v>483363.20000000019</v>
      </c>
      <c r="BX143" s="21">
        <v>100000</v>
      </c>
      <c r="BY143" s="43"/>
      <c r="BZ143" s="43"/>
      <c r="CA143" s="43"/>
      <c r="CB143" s="43"/>
      <c r="CC143" s="43"/>
      <c r="CD143" s="43"/>
      <c r="CE143" s="41"/>
    </row>
    <row r="144" spans="1:83" s="1" customFormat="1" ht="153" customHeight="1" x14ac:dyDescent="0.2">
      <c r="A144" s="27">
        <v>541</v>
      </c>
      <c r="B144" s="27" t="s">
        <v>26</v>
      </c>
      <c r="C144" s="26" t="s">
        <v>27</v>
      </c>
      <c r="D144" s="16" t="s">
        <v>28</v>
      </c>
      <c r="E144" s="17" t="s">
        <v>29</v>
      </c>
      <c r="F144" s="19">
        <v>3810001</v>
      </c>
      <c r="G144" s="19">
        <f t="shared" si="21"/>
        <v>762000.20000000007</v>
      </c>
      <c r="H144" s="18">
        <v>4403965</v>
      </c>
      <c r="I144" s="20" t="s">
        <v>30</v>
      </c>
      <c r="J144" s="20" t="s">
        <v>31</v>
      </c>
      <c r="K144" s="21"/>
      <c r="L144" s="21"/>
      <c r="M144" s="21"/>
      <c r="N144" s="21"/>
      <c r="O144" s="21"/>
      <c r="P144" s="21"/>
      <c r="Q144" s="22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>
        <v>0</v>
      </c>
      <c r="AP144" s="21"/>
      <c r="AQ144" s="21"/>
      <c r="AR144" s="21"/>
      <c r="AS144" s="21">
        <v>0</v>
      </c>
      <c r="AT144" s="21">
        <v>0</v>
      </c>
      <c r="AU144" s="21">
        <v>0</v>
      </c>
      <c r="AV144" s="21">
        <v>0</v>
      </c>
      <c r="AW144" s="21">
        <v>0</v>
      </c>
      <c r="AX144" s="21">
        <v>100000</v>
      </c>
      <c r="AY144" s="21">
        <v>50000</v>
      </c>
      <c r="AZ144" s="21">
        <v>0</v>
      </c>
      <c r="BA144" s="21">
        <v>100000</v>
      </c>
      <c r="BB144" s="21">
        <v>100000</v>
      </c>
      <c r="BC144" s="21">
        <v>0</v>
      </c>
      <c r="BD144" s="21"/>
      <c r="BE144" s="21">
        <v>0</v>
      </c>
      <c r="BF144" s="21">
        <v>0</v>
      </c>
      <c r="BG144" s="21">
        <v>0</v>
      </c>
      <c r="BH144" s="21">
        <v>0</v>
      </c>
      <c r="BI144" s="21">
        <v>20000</v>
      </c>
      <c r="BJ144" s="21">
        <v>10000</v>
      </c>
      <c r="BK144" s="21">
        <v>0</v>
      </c>
      <c r="BL144" s="21"/>
      <c r="BM144" s="21">
        <v>50000</v>
      </c>
      <c r="BN144" s="21">
        <v>40000</v>
      </c>
      <c r="BO144" s="21"/>
      <c r="BP144" s="21">
        <f t="shared" si="22"/>
        <v>470000</v>
      </c>
      <c r="BQ144" s="21"/>
      <c r="BR144" s="21">
        <v>0</v>
      </c>
      <c r="BS144" s="21">
        <v>20000</v>
      </c>
      <c r="BT144" s="21">
        <v>20000</v>
      </c>
      <c r="BU144" s="21">
        <v>20000</v>
      </c>
      <c r="BV144" s="23">
        <f t="shared" si="23"/>
        <v>530000</v>
      </c>
      <c r="BW144" s="23">
        <f t="shared" si="20"/>
        <v>232000.20000000007</v>
      </c>
      <c r="BX144" s="21">
        <v>100000</v>
      </c>
      <c r="BY144" s="43"/>
      <c r="BZ144" s="43"/>
      <c r="CA144" s="43"/>
      <c r="CB144" s="43"/>
      <c r="CC144" s="43"/>
      <c r="CD144" s="43"/>
      <c r="CE144" s="41"/>
    </row>
    <row r="145" spans="1:83" s="1" customFormat="1" ht="56.25" customHeight="1" x14ac:dyDescent="0.2">
      <c r="A145" s="14">
        <v>1234</v>
      </c>
      <c r="B145" s="25" t="s">
        <v>218</v>
      </c>
      <c r="C145" s="26" t="s">
        <v>219</v>
      </c>
      <c r="D145" s="16" t="s">
        <v>13</v>
      </c>
      <c r="E145" s="17" t="s">
        <v>172</v>
      </c>
      <c r="F145" s="18">
        <v>11357268</v>
      </c>
      <c r="G145" s="19">
        <f t="shared" si="21"/>
        <v>2271453.6</v>
      </c>
      <c r="H145" s="18">
        <v>33894776</v>
      </c>
      <c r="I145" s="20" t="s">
        <v>220</v>
      </c>
      <c r="J145" s="20" t="s">
        <v>221</v>
      </c>
      <c r="K145" s="21"/>
      <c r="L145" s="21"/>
      <c r="M145" s="21"/>
      <c r="N145" s="21"/>
      <c r="O145" s="21"/>
      <c r="P145" s="21"/>
      <c r="Q145" s="22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>
        <v>0</v>
      </c>
      <c r="BO145" s="21">
        <v>200000</v>
      </c>
      <c r="BP145" s="21">
        <f t="shared" si="22"/>
        <v>200000</v>
      </c>
      <c r="BQ145" s="21">
        <v>300000</v>
      </c>
      <c r="BR145" s="21">
        <v>200000</v>
      </c>
      <c r="BS145" s="21">
        <v>200000</v>
      </c>
      <c r="BT145" s="21">
        <v>300000</v>
      </c>
      <c r="BU145" s="21">
        <v>300000</v>
      </c>
      <c r="BV145" s="23">
        <f t="shared" si="23"/>
        <v>1500000</v>
      </c>
      <c r="BW145" s="23">
        <f t="shared" si="20"/>
        <v>771453.60000000009</v>
      </c>
      <c r="BX145" s="21">
        <v>300000</v>
      </c>
      <c r="BY145" s="43"/>
      <c r="BZ145" s="43"/>
      <c r="CA145" s="43"/>
      <c r="CB145" s="43"/>
      <c r="CC145" s="43"/>
      <c r="CD145" s="43"/>
      <c r="CE145" s="41"/>
    </row>
    <row r="146" spans="1:83" s="1" customFormat="1" ht="42" customHeight="1" x14ac:dyDescent="0.2">
      <c r="A146" s="14">
        <v>1281</v>
      </c>
      <c r="B146" s="25" t="s">
        <v>239</v>
      </c>
      <c r="C146" s="26" t="s">
        <v>240</v>
      </c>
      <c r="D146" s="16" t="s">
        <v>13</v>
      </c>
      <c r="E146" s="17" t="s">
        <v>96</v>
      </c>
      <c r="F146" s="18">
        <v>5745583.7599999998</v>
      </c>
      <c r="G146" s="19">
        <f t="shared" si="21"/>
        <v>1149116.7520000001</v>
      </c>
      <c r="H146" s="18">
        <v>6656544.2000000002</v>
      </c>
      <c r="I146" s="20" t="s">
        <v>241</v>
      </c>
      <c r="J146" s="20" t="s">
        <v>242</v>
      </c>
      <c r="K146" s="21"/>
      <c r="L146" s="21"/>
      <c r="M146" s="21"/>
      <c r="N146" s="21"/>
      <c r="O146" s="21"/>
      <c r="P146" s="21"/>
      <c r="Q146" s="22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>
        <f t="shared" si="22"/>
        <v>0</v>
      </c>
      <c r="BQ146" s="21"/>
      <c r="BR146" s="21"/>
      <c r="BS146" s="21">
        <v>0</v>
      </c>
      <c r="BT146" s="21">
        <v>300000</v>
      </c>
      <c r="BU146" s="21">
        <v>300000</v>
      </c>
      <c r="BV146" s="23">
        <f t="shared" si="23"/>
        <v>600000</v>
      </c>
      <c r="BW146" s="23">
        <f t="shared" si="20"/>
        <v>549116.75200000009</v>
      </c>
      <c r="BX146" s="21">
        <v>300000</v>
      </c>
      <c r="BY146" s="43"/>
      <c r="BZ146" s="43"/>
      <c r="CA146" s="43"/>
      <c r="CB146" s="43"/>
      <c r="CC146" s="43"/>
      <c r="CD146" s="43"/>
      <c r="CE146" s="41"/>
    </row>
    <row r="147" spans="1:83" s="1" customFormat="1" ht="45" customHeight="1" x14ac:dyDescent="0.2">
      <c r="A147" s="14">
        <v>1282</v>
      </c>
      <c r="B147" s="25" t="s">
        <v>70</v>
      </c>
      <c r="C147" s="26" t="s">
        <v>215</v>
      </c>
      <c r="D147" s="16" t="s">
        <v>28</v>
      </c>
      <c r="E147" s="17" t="s">
        <v>96</v>
      </c>
      <c r="F147" s="18">
        <v>20395150</v>
      </c>
      <c r="G147" s="19">
        <f t="shared" si="21"/>
        <v>4079030</v>
      </c>
      <c r="H147" s="18">
        <v>22431050</v>
      </c>
      <c r="I147" s="20" t="s">
        <v>216</v>
      </c>
      <c r="J147" s="20" t="s">
        <v>217</v>
      </c>
      <c r="K147" s="21"/>
      <c r="L147" s="21"/>
      <c r="M147" s="21"/>
      <c r="N147" s="21"/>
      <c r="O147" s="21"/>
      <c r="P147" s="21"/>
      <c r="Q147" s="22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>
        <f t="shared" si="22"/>
        <v>0</v>
      </c>
      <c r="BQ147" s="21"/>
      <c r="BR147" s="21"/>
      <c r="BS147" s="21">
        <v>400000</v>
      </c>
      <c r="BT147" s="21">
        <v>400000</v>
      </c>
      <c r="BU147" s="21">
        <v>500000</v>
      </c>
      <c r="BV147" s="23">
        <f t="shared" si="23"/>
        <v>1300000</v>
      </c>
      <c r="BW147" s="23">
        <f t="shared" si="20"/>
        <v>2779030</v>
      </c>
      <c r="BX147" s="21">
        <v>300000</v>
      </c>
      <c r="BY147" s="43"/>
      <c r="BZ147" s="43"/>
      <c r="CA147" s="43"/>
      <c r="CB147" s="43"/>
      <c r="CC147" s="43"/>
      <c r="CD147" s="43"/>
      <c r="CE147" s="41"/>
    </row>
    <row r="148" spans="1:83" s="1" customFormat="1" ht="87" customHeight="1" x14ac:dyDescent="0.2">
      <c r="A148" s="14">
        <v>1123</v>
      </c>
      <c r="B148" s="25" t="s">
        <v>70</v>
      </c>
      <c r="C148" s="26" t="s">
        <v>179</v>
      </c>
      <c r="D148" s="16" t="s">
        <v>28</v>
      </c>
      <c r="E148" s="17" t="s">
        <v>176</v>
      </c>
      <c r="F148" s="18">
        <v>9319274</v>
      </c>
      <c r="G148" s="19">
        <f t="shared" si="21"/>
        <v>1863854.8</v>
      </c>
      <c r="H148" s="18">
        <v>11552674</v>
      </c>
      <c r="I148" s="20" t="s">
        <v>180</v>
      </c>
      <c r="J148" s="20" t="s">
        <v>178</v>
      </c>
      <c r="K148" s="21"/>
      <c r="L148" s="21"/>
      <c r="M148" s="21"/>
      <c r="N148" s="21"/>
      <c r="O148" s="21"/>
      <c r="P148" s="21"/>
      <c r="Q148" s="22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>
        <v>0</v>
      </c>
      <c r="BJ148" s="21">
        <v>0</v>
      </c>
      <c r="BK148" s="21">
        <v>100000</v>
      </c>
      <c r="BL148" s="21">
        <v>100000</v>
      </c>
      <c r="BM148" s="21">
        <v>100000</v>
      </c>
      <c r="BN148" s="21">
        <v>100000</v>
      </c>
      <c r="BO148" s="21">
        <v>100000</v>
      </c>
      <c r="BP148" s="21">
        <f t="shared" si="22"/>
        <v>500000</v>
      </c>
      <c r="BQ148" s="21">
        <v>100000</v>
      </c>
      <c r="BR148" s="21">
        <v>100000</v>
      </c>
      <c r="BS148" s="21">
        <v>100000</v>
      </c>
      <c r="BT148" s="21">
        <v>200000</v>
      </c>
      <c r="BU148" s="21">
        <v>200000</v>
      </c>
      <c r="BV148" s="23">
        <f t="shared" si="23"/>
        <v>1200000</v>
      </c>
      <c r="BW148" s="23">
        <f t="shared" si="20"/>
        <v>663854.80000000005</v>
      </c>
      <c r="BX148" s="21">
        <v>200000</v>
      </c>
      <c r="BY148" s="43"/>
      <c r="BZ148" s="43"/>
      <c r="CA148" s="43"/>
      <c r="CB148" s="43"/>
      <c r="CC148" s="43"/>
      <c r="CD148" s="43"/>
      <c r="CE148" s="41"/>
    </row>
    <row r="149" spans="1:83" s="1" customFormat="1" ht="153" customHeight="1" x14ac:dyDescent="0.2">
      <c r="A149" s="27">
        <v>811</v>
      </c>
      <c r="B149" s="27" t="s">
        <v>70</v>
      </c>
      <c r="C149" s="27" t="s">
        <v>165</v>
      </c>
      <c r="D149" s="16" t="s">
        <v>13</v>
      </c>
      <c r="E149" s="17" t="s">
        <v>57</v>
      </c>
      <c r="F149" s="19">
        <v>14357374</v>
      </c>
      <c r="G149" s="19">
        <f t="shared" si="21"/>
        <v>2871474.8000000003</v>
      </c>
      <c r="H149" s="18">
        <v>16993407</v>
      </c>
      <c r="I149" s="18" t="s">
        <v>166</v>
      </c>
      <c r="J149" s="20" t="s">
        <v>167</v>
      </c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>
        <v>0</v>
      </c>
      <c r="AZ149" s="21">
        <v>0</v>
      </c>
      <c r="BA149" s="21">
        <v>200000</v>
      </c>
      <c r="BB149" s="21">
        <v>200000</v>
      </c>
      <c r="BC149" s="21">
        <v>200000</v>
      </c>
      <c r="BD149" s="21">
        <v>100000</v>
      </c>
      <c r="BE149" s="21">
        <v>100000</v>
      </c>
      <c r="BF149" s="21">
        <v>100000</v>
      </c>
      <c r="BG149" s="21">
        <v>100000</v>
      </c>
      <c r="BH149" s="21">
        <v>100000</v>
      </c>
      <c r="BI149" s="21">
        <v>100000</v>
      </c>
      <c r="BJ149" s="21">
        <v>100000</v>
      </c>
      <c r="BK149" s="21">
        <v>100000</v>
      </c>
      <c r="BL149" s="21">
        <v>50000</v>
      </c>
      <c r="BM149" s="21">
        <v>100000</v>
      </c>
      <c r="BN149" s="21">
        <v>100000</v>
      </c>
      <c r="BO149" s="21">
        <v>100000</v>
      </c>
      <c r="BP149" s="21">
        <f t="shared" si="22"/>
        <v>1750000</v>
      </c>
      <c r="BQ149" s="21">
        <v>100000</v>
      </c>
      <c r="BR149" s="21">
        <v>100000</v>
      </c>
      <c r="BS149" s="21">
        <v>100000</v>
      </c>
      <c r="BT149" s="21">
        <v>100000</v>
      </c>
      <c r="BU149" s="21">
        <v>100000</v>
      </c>
      <c r="BV149" s="23">
        <f t="shared" si="23"/>
        <v>2250000</v>
      </c>
      <c r="BW149" s="23">
        <f t="shared" si="20"/>
        <v>621474.80000000028</v>
      </c>
      <c r="BX149" s="21">
        <v>200000</v>
      </c>
      <c r="BY149" s="43"/>
      <c r="BZ149" s="43"/>
      <c r="CA149" s="43"/>
      <c r="CB149" s="43"/>
      <c r="CC149" s="43"/>
      <c r="CD149" s="43"/>
      <c r="CE149" s="41"/>
    </row>
    <row r="150" spans="1:83" s="1" customFormat="1" ht="114.75" customHeight="1" x14ac:dyDescent="0.2">
      <c r="A150" s="27">
        <v>1018</v>
      </c>
      <c r="B150" s="25" t="s">
        <v>70</v>
      </c>
      <c r="C150" s="26" t="s">
        <v>271</v>
      </c>
      <c r="D150" s="16" t="s">
        <v>13</v>
      </c>
      <c r="E150" s="17" t="s">
        <v>272</v>
      </c>
      <c r="F150" s="18">
        <v>8388654</v>
      </c>
      <c r="G150" s="19">
        <f t="shared" si="21"/>
        <v>1677730.8</v>
      </c>
      <c r="H150" s="18">
        <v>9792854</v>
      </c>
      <c r="I150" s="20" t="s">
        <v>269</v>
      </c>
      <c r="J150" s="20" t="s">
        <v>273</v>
      </c>
      <c r="K150" s="21"/>
      <c r="L150" s="21"/>
      <c r="M150" s="21"/>
      <c r="N150" s="21"/>
      <c r="O150" s="21"/>
      <c r="P150" s="21"/>
      <c r="Q150" s="22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>
        <v>0</v>
      </c>
      <c r="BH150" s="21">
        <v>0</v>
      </c>
      <c r="BI150" s="21">
        <v>0</v>
      </c>
      <c r="BJ150" s="21">
        <v>200000</v>
      </c>
      <c r="BK150" s="21">
        <v>100000</v>
      </c>
      <c r="BL150" s="21">
        <v>100000</v>
      </c>
      <c r="BM150" s="21">
        <v>100000</v>
      </c>
      <c r="BN150" s="21">
        <v>100000</v>
      </c>
      <c r="BO150" s="21">
        <v>100000</v>
      </c>
      <c r="BP150" s="21">
        <f t="shared" si="22"/>
        <v>700000</v>
      </c>
      <c r="BQ150" s="21">
        <v>0</v>
      </c>
      <c r="BR150" s="21">
        <v>100000</v>
      </c>
      <c r="BS150" s="21">
        <v>100000</v>
      </c>
      <c r="BT150" s="21">
        <v>100000</v>
      </c>
      <c r="BU150" s="21">
        <v>100000</v>
      </c>
      <c r="BV150" s="23">
        <f t="shared" si="23"/>
        <v>1100000</v>
      </c>
      <c r="BW150" s="23">
        <f t="shared" si="20"/>
        <v>577730.80000000005</v>
      </c>
      <c r="BX150" s="21">
        <v>200000</v>
      </c>
      <c r="BY150" s="43"/>
      <c r="BZ150" s="43"/>
      <c r="CA150" s="43"/>
      <c r="CB150" s="43"/>
      <c r="CC150" s="43"/>
      <c r="CD150" s="43"/>
      <c r="CE150" s="41"/>
    </row>
    <row r="151" spans="1:83" s="1" customFormat="1" ht="87" customHeight="1" x14ac:dyDescent="0.2">
      <c r="A151" s="14">
        <v>1124</v>
      </c>
      <c r="B151" s="25" t="s">
        <v>70</v>
      </c>
      <c r="C151" s="26" t="s">
        <v>182</v>
      </c>
      <c r="D151" s="16" t="s">
        <v>28</v>
      </c>
      <c r="E151" s="17" t="s">
        <v>176</v>
      </c>
      <c r="F151" s="18">
        <v>13077144</v>
      </c>
      <c r="G151" s="19">
        <f t="shared" si="21"/>
        <v>2615428.8000000003</v>
      </c>
      <c r="H151" s="18">
        <v>16091188</v>
      </c>
      <c r="I151" s="20" t="s">
        <v>177</v>
      </c>
      <c r="J151" s="20" t="s">
        <v>178</v>
      </c>
      <c r="K151" s="21"/>
      <c r="L151" s="21"/>
      <c r="M151" s="21"/>
      <c r="N151" s="21"/>
      <c r="O151" s="21"/>
      <c r="P151" s="21"/>
      <c r="Q151" s="22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>
        <v>0</v>
      </c>
      <c r="BJ151" s="21">
        <v>0</v>
      </c>
      <c r="BK151" s="21">
        <v>100000</v>
      </c>
      <c r="BL151" s="21">
        <v>100000</v>
      </c>
      <c r="BM151" s="21">
        <v>100000</v>
      </c>
      <c r="BN151" s="21">
        <v>100000</v>
      </c>
      <c r="BO151" s="21">
        <v>100000</v>
      </c>
      <c r="BP151" s="21">
        <f t="shared" si="22"/>
        <v>500000</v>
      </c>
      <c r="BQ151" s="21">
        <v>100000</v>
      </c>
      <c r="BR151" s="21">
        <v>100000</v>
      </c>
      <c r="BS151" s="21">
        <v>100000</v>
      </c>
      <c r="BT151" s="21">
        <v>200000</v>
      </c>
      <c r="BU151" s="21">
        <v>200000</v>
      </c>
      <c r="BV151" s="23">
        <f t="shared" si="23"/>
        <v>1200000</v>
      </c>
      <c r="BW151" s="23">
        <f t="shared" si="20"/>
        <v>1415428.8000000003</v>
      </c>
      <c r="BX151" s="21">
        <v>200000</v>
      </c>
      <c r="BY151" s="43"/>
      <c r="BZ151" s="43"/>
      <c r="CA151" s="43"/>
      <c r="CB151" s="43"/>
      <c r="CC151" s="43"/>
      <c r="CD151" s="43"/>
      <c r="CE151" s="41"/>
    </row>
    <row r="152" spans="1:83" s="1" customFormat="1" ht="88.5" customHeight="1" x14ac:dyDescent="0.2">
      <c r="A152" s="14">
        <v>1125</v>
      </c>
      <c r="B152" s="25" t="s">
        <v>70</v>
      </c>
      <c r="C152" s="26" t="s">
        <v>181</v>
      </c>
      <c r="D152" s="16" t="s">
        <v>28</v>
      </c>
      <c r="E152" s="17" t="s">
        <v>176</v>
      </c>
      <c r="F152" s="18">
        <v>5980538</v>
      </c>
      <c r="G152" s="19">
        <f t="shared" si="21"/>
        <v>1196107.6000000001</v>
      </c>
      <c r="H152" s="18">
        <v>7219600</v>
      </c>
      <c r="I152" s="20" t="s">
        <v>177</v>
      </c>
      <c r="J152" s="20" t="s">
        <v>178</v>
      </c>
      <c r="K152" s="21"/>
      <c r="L152" s="21"/>
      <c r="M152" s="21"/>
      <c r="N152" s="21"/>
      <c r="O152" s="21"/>
      <c r="P152" s="21"/>
      <c r="Q152" s="22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>
        <v>0</v>
      </c>
      <c r="BJ152" s="21">
        <v>0</v>
      </c>
      <c r="BK152" s="21">
        <v>0</v>
      </c>
      <c r="BL152" s="21">
        <v>80000</v>
      </c>
      <c r="BM152" s="21">
        <v>100000</v>
      </c>
      <c r="BN152" s="21">
        <v>100000</v>
      </c>
      <c r="BO152" s="21">
        <v>100000</v>
      </c>
      <c r="BP152" s="21">
        <f t="shared" si="22"/>
        <v>380000</v>
      </c>
      <c r="BQ152" s="21">
        <v>100000</v>
      </c>
      <c r="BR152" s="21">
        <v>100000</v>
      </c>
      <c r="BS152" s="21">
        <v>20000</v>
      </c>
      <c r="BT152" s="21">
        <v>100000</v>
      </c>
      <c r="BU152" s="21">
        <v>100000</v>
      </c>
      <c r="BV152" s="23">
        <f t="shared" si="23"/>
        <v>800000</v>
      </c>
      <c r="BW152" s="23">
        <f t="shared" si="20"/>
        <v>396107.60000000009</v>
      </c>
      <c r="BX152" s="21">
        <v>200000</v>
      </c>
      <c r="BY152" s="43"/>
      <c r="BZ152" s="43"/>
      <c r="CA152" s="43"/>
      <c r="CB152" s="43"/>
      <c r="CC152" s="43"/>
      <c r="CD152" s="43"/>
      <c r="CE152" s="41"/>
    </row>
    <row r="153" spans="1:83" s="1" customFormat="1" ht="85.5" customHeight="1" x14ac:dyDescent="0.2">
      <c r="A153" s="14">
        <v>1126</v>
      </c>
      <c r="B153" s="25" t="s">
        <v>70</v>
      </c>
      <c r="C153" s="26" t="s">
        <v>175</v>
      </c>
      <c r="D153" s="16" t="s">
        <v>28</v>
      </c>
      <c r="E153" s="17" t="s">
        <v>176</v>
      </c>
      <c r="F153" s="18">
        <v>8635550</v>
      </c>
      <c r="G153" s="19">
        <f t="shared" si="21"/>
        <v>1727110</v>
      </c>
      <c r="H153" s="18">
        <v>11007900</v>
      </c>
      <c r="I153" s="20" t="s">
        <v>177</v>
      </c>
      <c r="J153" s="20" t="s">
        <v>178</v>
      </c>
      <c r="K153" s="21"/>
      <c r="L153" s="21"/>
      <c r="M153" s="21"/>
      <c r="N153" s="21"/>
      <c r="O153" s="21"/>
      <c r="P153" s="21"/>
      <c r="Q153" s="22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>
        <v>0</v>
      </c>
      <c r="BJ153" s="21">
        <v>0</v>
      </c>
      <c r="BK153" s="21">
        <v>100000</v>
      </c>
      <c r="BL153" s="21">
        <v>100000</v>
      </c>
      <c r="BM153" s="21">
        <v>100000</v>
      </c>
      <c r="BN153" s="21">
        <v>100000</v>
      </c>
      <c r="BO153" s="21">
        <v>100000</v>
      </c>
      <c r="BP153" s="21">
        <f t="shared" si="22"/>
        <v>500000</v>
      </c>
      <c r="BQ153" s="21">
        <v>100000</v>
      </c>
      <c r="BR153" s="21">
        <v>100000</v>
      </c>
      <c r="BS153" s="21">
        <v>100000</v>
      </c>
      <c r="BT153" s="21">
        <v>200000</v>
      </c>
      <c r="BU153" s="21">
        <v>200000</v>
      </c>
      <c r="BV153" s="23">
        <f t="shared" si="23"/>
        <v>1200000</v>
      </c>
      <c r="BW153" s="23">
        <f t="shared" si="20"/>
        <v>527110</v>
      </c>
      <c r="BX153" s="21">
        <v>200000</v>
      </c>
      <c r="BY153" s="43"/>
      <c r="BZ153" s="43"/>
      <c r="CA153" s="43"/>
      <c r="CB153" s="43"/>
      <c r="CC153" s="43"/>
      <c r="CD153" s="43"/>
      <c r="CE153" s="41"/>
    </row>
    <row r="154" spans="1:83" s="1" customFormat="1" ht="56.25" customHeight="1" x14ac:dyDescent="0.2">
      <c r="A154" s="14">
        <v>1237</v>
      </c>
      <c r="B154" s="25" t="s">
        <v>70</v>
      </c>
      <c r="C154" s="26" t="s">
        <v>426</v>
      </c>
      <c r="D154" s="16" t="s">
        <v>124</v>
      </c>
      <c r="E154" s="17" t="s">
        <v>39</v>
      </c>
      <c r="F154" s="18">
        <v>1368420</v>
      </c>
      <c r="G154" s="19">
        <f t="shared" si="21"/>
        <v>273684</v>
      </c>
      <c r="H154" s="18">
        <v>2274963</v>
      </c>
      <c r="I154" s="20" t="s">
        <v>427</v>
      </c>
      <c r="J154" s="20" t="s">
        <v>428</v>
      </c>
      <c r="K154" s="21"/>
      <c r="L154" s="21"/>
      <c r="M154" s="21"/>
      <c r="N154" s="21"/>
      <c r="O154" s="21"/>
      <c r="P154" s="21"/>
      <c r="Q154" s="22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>
        <v>0</v>
      </c>
      <c r="BP154" s="21">
        <f t="shared" si="22"/>
        <v>0</v>
      </c>
      <c r="BQ154" s="21">
        <v>100000</v>
      </c>
      <c r="BR154" s="21">
        <v>30000</v>
      </c>
      <c r="BS154" s="21">
        <v>0</v>
      </c>
      <c r="BT154" s="21">
        <v>20000</v>
      </c>
      <c r="BU154" s="21">
        <v>20000</v>
      </c>
      <c r="BV154" s="23">
        <f t="shared" si="23"/>
        <v>170000</v>
      </c>
      <c r="BW154" s="23">
        <f t="shared" si="20"/>
        <v>103684</v>
      </c>
      <c r="BX154" s="21">
        <v>50000</v>
      </c>
      <c r="BY154" s="43"/>
      <c r="BZ154" s="43"/>
      <c r="CA154" s="43"/>
      <c r="CB154" s="43"/>
      <c r="CC154" s="43"/>
      <c r="CD154" s="43"/>
      <c r="CE154" s="41"/>
    </row>
    <row r="155" spans="1:83" s="1" customFormat="1" ht="128.25" customHeight="1" x14ac:dyDescent="0.2">
      <c r="A155" s="27">
        <v>620</v>
      </c>
      <c r="B155" s="27" t="s">
        <v>70</v>
      </c>
      <c r="C155" s="26" t="s">
        <v>100</v>
      </c>
      <c r="D155" s="16" t="s">
        <v>101</v>
      </c>
      <c r="E155" s="17" t="s">
        <v>102</v>
      </c>
      <c r="F155" s="19">
        <v>21673128</v>
      </c>
      <c r="G155" s="19">
        <f t="shared" si="21"/>
        <v>4334625.6000000006</v>
      </c>
      <c r="H155" s="18">
        <v>28808289</v>
      </c>
      <c r="I155" s="20" t="s">
        <v>103</v>
      </c>
      <c r="J155" s="20" t="s">
        <v>104</v>
      </c>
      <c r="K155" s="21"/>
      <c r="L155" s="21"/>
      <c r="M155" s="21"/>
      <c r="N155" s="21"/>
      <c r="O155" s="21"/>
      <c r="P155" s="21"/>
      <c r="Q155" s="22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>
        <v>0</v>
      </c>
      <c r="AS155" s="21">
        <v>0</v>
      </c>
      <c r="AT155" s="21">
        <v>0</v>
      </c>
      <c r="AU155" s="21">
        <v>0</v>
      </c>
      <c r="AV155" s="21">
        <v>400000</v>
      </c>
      <c r="AW155" s="21">
        <v>400000</v>
      </c>
      <c r="AX155" s="21">
        <v>400000</v>
      </c>
      <c r="AY155" s="21">
        <v>300000</v>
      </c>
      <c r="AZ155" s="21">
        <v>300000</v>
      </c>
      <c r="BA155" s="21">
        <v>300000</v>
      </c>
      <c r="BB155" s="21"/>
      <c r="BC155" s="21"/>
      <c r="BD155" s="21"/>
      <c r="BE155" s="21">
        <v>300000</v>
      </c>
      <c r="BF155" s="21">
        <v>300000</v>
      </c>
      <c r="BG155" s="21">
        <v>300000</v>
      </c>
      <c r="BH155" s="21">
        <v>300000</v>
      </c>
      <c r="BI155" s="21">
        <v>300000</v>
      </c>
      <c r="BJ155" s="21"/>
      <c r="BK155" s="21"/>
      <c r="BL155" s="21"/>
      <c r="BM155" s="21"/>
      <c r="BN155" s="21"/>
      <c r="BO155" s="21"/>
      <c r="BP155" s="21">
        <f t="shared" si="22"/>
        <v>3600000</v>
      </c>
      <c r="BQ155" s="21"/>
      <c r="BR155" s="21"/>
      <c r="BS155" s="21"/>
      <c r="BT155" s="21">
        <v>20000</v>
      </c>
      <c r="BU155" s="21">
        <v>20000</v>
      </c>
      <c r="BV155" s="23">
        <f t="shared" si="23"/>
        <v>3640000</v>
      </c>
      <c r="BW155" s="23">
        <f t="shared" si="20"/>
        <v>694625.60000000056</v>
      </c>
      <c r="BX155" s="21">
        <v>100000</v>
      </c>
      <c r="BY155" s="43"/>
      <c r="BZ155" s="43"/>
      <c r="CA155" s="43"/>
      <c r="CB155" s="43"/>
      <c r="CC155" s="43"/>
      <c r="CD155" s="43"/>
      <c r="CE155" s="41"/>
    </row>
    <row r="156" spans="1:83" s="1" customFormat="1" ht="139.5" customHeight="1" x14ac:dyDescent="0.2">
      <c r="A156" s="27">
        <v>849</v>
      </c>
      <c r="B156" s="27" t="s">
        <v>70</v>
      </c>
      <c r="C156" s="27" t="s">
        <v>267</v>
      </c>
      <c r="D156" s="16" t="s">
        <v>124</v>
      </c>
      <c r="E156" s="17" t="s">
        <v>268</v>
      </c>
      <c r="F156" s="19">
        <v>9043374</v>
      </c>
      <c r="G156" s="19">
        <f t="shared" si="21"/>
        <v>1808674.8</v>
      </c>
      <c r="H156" s="18">
        <v>11424900</v>
      </c>
      <c r="I156" s="18" t="s">
        <v>269</v>
      </c>
      <c r="J156" s="20" t="s">
        <v>270</v>
      </c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>
        <v>0</v>
      </c>
      <c r="BD156" s="21">
        <v>0</v>
      </c>
      <c r="BE156" s="21">
        <v>100000</v>
      </c>
      <c r="BF156" s="21">
        <v>100000</v>
      </c>
      <c r="BG156" s="21">
        <v>100000</v>
      </c>
      <c r="BH156" s="21">
        <v>100000</v>
      </c>
      <c r="BI156" s="21">
        <v>100000</v>
      </c>
      <c r="BJ156" s="21">
        <v>100000</v>
      </c>
      <c r="BK156" s="21">
        <v>100000</v>
      </c>
      <c r="BL156" s="21">
        <v>80000</v>
      </c>
      <c r="BM156" s="21">
        <v>80000</v>
      </c>
      <c r="BN156" s="21">
        <v>80000</v>
      </c>
      <c r="BO156" s="21">
        <v>100000</v>
      </c>
      <c r="BP156" s="21">
        <f t="shared" si="22"/>
        <v>1040000</v>
      </c>
      <c r="BQ156" s="21">
        <v>100000</v>
      </c>
      <c r="BR156" s="21">
        <v>80000</v>
      </c>
      <c r="BS156" s="21">
        <v>0</v>
      </c>
      <c r="BT156" s="21">
        <v>80000</v>
      </c>
      <c r="BU156" s="21">
        <v>20000</v>
      </c>
      <c r="BV156" s="23">
        <f t="shared" si="23"/>
        <v>1320000</v>
      </c>
      <c r="BW156" s="23">
        <f t="shared" si="20"/>
        <v>488674.80000000005</v>
      </c>
      <c r="BX156" s="21">
        <v>100000</v>
      </c>
      <c r="BY156" s="43"/>
      <c r="BZ156" s="43"/>
      <c r="CA156" s="43"/>
      <c r="CB156" s="43"/>
      <c r="CC156" s="43"/>
      <c r="CD156" s="43"/>
      <c r="CE156" s="41"/>
    </row>
    <row r="157" spans="1:83" s="1" customFormat="1" ht="58.5" customHeight="1" x14ac:dyDescent="0.2">
      <c r="A157" s="14">
        <v>1235</v>
      </c>
      <c r="B157" s="25" t="s">
        <v>70</v>
      </c>
      <c r="C157" s="26" t="s">
        <v>247</v>
      </c>
      <c r="D157" s="16" t="s">
        <v>47</v>
      </c>
      <c r="E157" s="17" t="s">
        <v>172</v>
      </c>
      <c r="F157" s="18">
        <v>5541350</v>
      </c>
      <c r="G157" s="19">
        <f t="shared" si="21"/>
        <v>1108270</v>
      </c>
      <c r="H157" s="18">
        <v>6922500</v>
      </c>
      <c r="I157" s="20" t="s">
        <v>559</v>
      </c>
      <c r="J157" s="20" t="s">
        <v>560</v>
      </c>
      <c r="K157" s="21"/>
      <c r="L157" s="21"/>
      <c r="M157" s="21"/>
      <c r="N157" s="21"/>
      <c r="O157" s="21"/>
      <c r="P157" s="21"/>
      <c r="Q157" s="22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>
        <v>200000</v>
      </c>
      <c r="BO157" s="21">
        <v>200000</v>
      </c>
      <c r="BP157" s="21">
        <f t="shared" si="22"/>
        <v>400000</v>
      </c>
      <c r="BQ157" s="21">
        <v>100000</v>
      </c>
      <c r="BR157" s="21">
        <v>100000</v>
      </c>
      <c r="BS157" s="21">
        <v>100000</v>
      </c>
      <c r="BT157" s="21">
        <v>100000</v>
      </c>
      <c r="BU157" s="21">
        <v>200000</v>
      </c>
      <c r="BV157" s="23">
        <f t="shared" si="23"/>
        <v>1000000</v>
      </c>
      <c r="BW157" s="23">
        <f t="shared" si="20"/>
        <v>108270</v>
      </c>
      <c r="BX157" s="21">
        <v>50000</v>
      </c>
      <c r="BY157" s="43"/>
      <c r="BZ157" s="43"/>
      <c r="CA157" s="43"/>
      <c r="CB157" s="43"/>
      <c r="CC157" s="43"/>
      <c r="CD157" s="43"/>
      <c r="CE157" s="41"/>
    </row>
    <row r="158" spans="1:83" s="1" customFormat="1" ht="85.5" customHeight="1" x14ac:dyDescent="0.2">
      <c r="A158" s="14">
        <v>1127</v>
      </c>
      <c r="B158" s="25" t="s">
        <v>70</v>
      </c>
      <c r="C158" s="26" t="s">
        <v>313</v>
      </c>
      <c r="D158" s="16" t="s">
        <v>28</v>
      </c>
      <c r="E158" s="17" t="s">
        <v>176</v>
      </c>
      <c r="F158" s="18">
        <v>38095086</v>
      </c>
      <c r="G158" s="19">
        <f t="shared" si="21"/>
        <v>7619017.2000000002</v>
      </c>
      <c r="H158" s="18">
        <v>55000000</v>
      </c>
      <c r="I158" s="20" t="s">
        <v>314</v>
      </c>
      <c r="J158" s="20" t="s">
        <v>315</v>
      </c>
      <c r="K158" s="21"/>
      <c r="L158" s="21"/>
      <c r="M158" s="21"/>
      <c r="N158" s="21"/>
      <c r="O158" s="21"/>
      <c r="P158" s="21"/>
      <c r="Q158" s="22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>
        <v>0</v>
      </c>
      <c r="BJ158" s="21">
        <v>400000</v>
      </c>
      <c r="BK158" s="21">
        <v>400000</v>
      </c>
      <c r="BL158" s="21">
        <v>300000</v>
      </c>
      <c r="BM158" s="21">
        <v>400000</v>
      </c>
      <c r="BN158" s="21">
        <v>300000</v>
      </c>
      <c r="BO158" s="21">
        <v>400000</v>
      </c>
      <c r="BP158" s="21">
        <f t="shared" si="22"/>
        <v>2200000</v>
      </c>
      <c r="BQ158" s="21">
        <v>400000</v>
      </c>
      <c r="BR158" s="21">
        <v>400000</v>
      </c>
      <c r="BS158" s="21">
        <v>400000</v>
      </c>
      <c r="BT158" s="21">
        <v>400000</v>
      </c>
      <c r="BU158" s="21">
        <v>200000</v>
      </c>
      <c r="BV158" s="23">
        <f t="shared" si="23"/>
        <v>4000000</v>
      </c>
      <c r="BW158" s="23">
        <f t="shared" si="20"/>
        <v>3619017.2</v>
      </c>
      <c r="BX158" s="21">
        <v>200000</v>
      </c>
      <c r="BY158" s="43"/>
      <c r="BZ158" s="43"/>
      <c r="CA158" s="43"/>
      <c r="CB158" s="43"/>
      <c r="CC158" s="43"/>
      <c r="CD158" s="43"/>
      <c r="CE158" s="41"/>
    </row>
    <row r="159" spans="1:83" s="1" customFormat="1" ht="54.75" customHeight="1" x14ac:dyDescent="0.2">
      <c r="A159" s="14">
        <v>1326</v>
      </c>
      <c r="B159" s="14" t="s">
        <v>70</v>
      </c>
      <c r="C159" s="24" t="s">
        <v>470</v>
      </c>
      <c r="D159" s="16" t="s">
        <v>556</v>
      </c>
      <c r="E159" s="17"/>
      <c r="F159" s="18">
        <v>73603854</v>
      </c>
      <c r="G159" s="19">
        <f t="shared" si="21"/>
        <v>14720770.800000001</v>
      </c>
      <c r="H159" s="18">
        <v>94147401</v>
      </c>
      <c r="I159" s="20" t="s">
        <v>352</v>
      </c>
      <c r="J159" s="20" t="s">
        <v>469</v>
      </c>
      <c r="K159" s="21"/>
      <c r="L159" s="21"/>
      <c r="M159" s="21"/>
      <c r="N159" s="21"/>
      <c r="O159" s="21"/>
      <c r="P159" s="21"/>
      <c r="Q159" s="22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>
        <f t="shared" si="22"/>
        <v>0</v>
      </c>
      <c r="BQ159" s="21"/>
      <c r="BR159" s="21"/>
      <c r="BS159" s="21"/>
      <c r="BT159" s="21"/>
      <c r="BU159" s="21"/>
      <c r="BV159" s="23">
        <f t="shared" si="23"/>
        <v>0</v>
      </c>
      <c r="BW159" s="23">
        <f t="shared" si="20"/>
        <v>14720770.800000001</v>
      </c>
      <c r="BX159" s="21">
        <v>500000</v>
      </c>
      <c r="BY159" s="43"/>
      <c r="BZ159" s="43"/>
      <c r="CA159" s="43"/>
      <c r="CB159" s="43"/>
      <c r="CC159" s="43"/>
      <c r="CD159" s="43"/>
      <c r="CE159" s="41"/>
    </row>
    <row r="160" spans="1:83" s="1" customFormat="1" ht="63.75" customHeight="1" x14ac:dyDescent="0.2">
      <c r="A160" s="14">
        <v>1185</v>
      </c>
      <c r="B160" s="25" t="s">
        <v>70</v>
      </c>
      <c r="C160" s="26" t="s">
        <v>354</v>
      </c>
      <c r="D160" s="16" t="s">
        <v>13</v>
      </c>
      <c r="E160" s="17" t="s">
        <v>172</v>
      </c>
      <c r="F160" s="18">
        <v>12118726</v>
      </c>
      <c r="G160" s="19">
        <f t="shared" si="21"/>
        <v>2423745.2000000002</v>
      </c>
      <c r="H160" s="18">
        <v>14836326</v>
      </c>
      <c r="I160" s="20" t="s">
        <v>355</v>
      </c>
      <c r="J160" s="20" t="s">
        <v>356</v>
      </c>
      <c r="K160" s="21"/>
      <c r="L160" s="21"/>
      <c r="M160" s="21"/>
      <c r="N160" s="21"/>
      <c r="O160" s="21"/>
      <c r="P160" s="21"/>
      <c r="Q160" s="22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>
        <v>0</v>
      </c>
      <c r="BO160" s="21">
        <v>0</v>
      </c>
      <c r="BP160" s="21">
        <f t="shared" si="22"/>
        <v>0</v>
      </c>
      <c r="BQ160" s="21">
        <v>300000</v>
      </c>
      <c r="BR160" s="21">
        <v>100000</v>
      </c>
      <c r="BS160" s="21">
        <v>100000</v>
      </c>
      <c r="BT160" s="21">
        <v>200000</v>
      </c>
      <c r="BU160" s="21">
        <v>100000</v>
      </c>
      <c r="BV160" s="23">
        <f t="shared" si="23"/>
        <v>800000</v>
      </c>
      <c r="BW160" s="23">
        <f t="shared" ref="BW160:BW166" si="24">SUM(G160-BV160)</f>
        <v>1623745.2000000002</v>
      </c>
      <c r="BX160" s="21">
        <v>200000</v>
      </c>
      <c r="BY160" s="43"/>
      <c r="BZ160" s="43"/>
      <c r="CA160" s="43"/>
      <c r="CB160" s="43"/>
      <c r="CC160" s="43"/>
      <c r="CD160" s="43"/>
      <c r="CE160" s="41"/>
    </row>
    <row r="161" spans="1:83" s="1" customFormat="1" ht="116.25" customHeight="1" x14ac:dyDescent="0.2">
      <c r="A161" s="27">
        <v>1041</v>
      </c>
      <c r="B161" s="25" t="s">
        <v>70</v>
      </c>
      <c r="C161" s="26" t="s">
        <v>191</v>
      </c>
      <c r="D161" s="16" t="s">
        <v>28</v>
      </c>
      <c r="E161" s="17" t="s">
        <v>192</v>
      </c>
      <c r="F161" s="18">
        <v>11431488</v>
      </c>
      <c r="G161" s="19">
        <f t="shared" si="21"/>
        <v>2286297.6</v>
      </c>
      <c r="H161" s="18">
        <v>15814017</v>
      </c>
      <c r="I161" s="20" t="s">
        <v>193</v>
      </c>
      <c r="J161" s="20" t="s">
        <v>194</v>
      </c>
      <c r="K161" s="21"/>
      <c r="L161" s="21"/>
      <c r="M161" s="21"/>
      <c r="N161" s="21"/>
      <c r="O161" s="21"/>
      <c r="P161" s="21"/>
      <c r="Q161" s="22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>
        <v>0</v>
      </c>
      <c r="BG161" s="21">
        <v>0</v>
      </c>
      <c r="BH161" s="21">
        <v>0</v>
      </c>
      <c r="BI161" s="21">
        <v>0</v>
      </c>
      <c r="BJ161" s="21">
        <v>0</v>
      </c>
      <c r="BK161" s="21">
        <v>200000</v>
      </c>
      <c r="BL161" s="21">
        <v>200000</v>
      </c>
      <c r="BM161" s="21">
        <v>200000</v>
      </c>
      <c r="BN161" s="21">
        <v>100000</v>
      </c>
      <c r="BO161" s="21">
        <v>0</v>
      </c>
      <c r="BP161" s="21">
        <f t="shared" si="22"/>
        <v>700000</v>
      </c>
      <c r="BQ161" s="21">
        <v>100000</v>
      </c>
      <c r="BR161" s="21">
        <v>100000</v>
      </c>
      <c r="BS161" s="21">
        <v>0</v>
      </c>
      <c r="BT161" s="21">
        <v>100000</v>
      </c>
      <c r="BU161" s="21">
        <v>100000</v>
      </c>
      <c r="BV161" s="23">
        <f t="shared" si="23"/>
        <v>1100000</v>
      </c>
      <c r="BW161" s="23">
        <f t="shared" si="24"/>
        <v>1186297.6000000001</v>
      </c>
      <c r="BX161" s="21">
        <v>200000</v>
      </c>
      <c r="BY161" s="43"/>
      <c r="BZ161" s="43"/>
      <c r="CA161" s="43"/>
      <c r="CB161" s="43"/>
      <c r="CC161" s="43"/>
      <c r="CD161" s="43"/>
      <c r="CE161" s="41"/>
    </row>
    <row r="162" spans="1:83" s="1" customFormat="1" ht="98.25" customHeight="1" x14ac:dyDescent="0.2">
      <c r="A162" s="27">
        <v>1056</v>
      </c>
      <c r="B162" s="25" t="s">
        <v>70</v>
      </c>
      <c r="C162" s="26" t="s">
        <v>168</v>
      </c>
      <c r="D162" s="16" t="s">
        <v>13</v>
      </c>
      <c r="E162" s="17" t="s">
        <v>107</v>
      </c>
      <c r="F162" s="18">
        <v>18512680</v>
      </c>
      <c r="G162" s="19">
        <f t="shared" si="21"/>
        <v>3702536</v>
      </c>
      <c r="H162" s="18">
        <v>19849140</v>
      </c>
      <c r="I162" s="20" t="s">
        <v>169</v>
      </c>
      <c r="J162" s="20" t="s">
        <v>170</v>
      </c>
      <c r="K162" s="21"/>
      <c r="L162" s="21"/>
      <c r="M162" s="21"/>
      <c r="N162" s="21"/>
      <c r="O162" s="21"/>
      <c r="P162" s="21"/>
      <c r="Q162" s="22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>
        <v>0</v>
      </c>
      <c r="BH162" s="21">
        <v>0</v>
      </c>
      <c r="BI162" s="21">
        <v>0</v>
      </c>
      <c r="BJ162" s="21">
        <v>0</v>
      </c>
      <c r="BK162" s="21">
        <v>0</v>
      </c>
      <c r="BL162" s="21">
        <v>200000</v>
      </c>
      <c r="BM162" s="21">
        <v>200000</v>
      </c>
      <c r="BN162" s="21">
        <v>100000</v>
      </c>
      <c r="BO162" s="21">
        <v>200000</v>
      </c>
      <c r="BP162" s="21">
        <f t="shared" si="22"/>
        <v>700000</v>
      </c>
      <c r="BQ162" s="21">
        <v>200000</v>
      </c>
      <c r="BR162" s="21">
        <v>200000</v>
      </c>
      <c r="BS162" s="21">
        <v>200000</v>
      </c>
      <c r="BT162" s="21">
        <v>100000</v>
      </c>
      <c r="BU162" s="21">
        <v>200000</v>
      </c>
      <c r="BV162" s="23">
        <f t="shared" si="23"/>
        <v>1600000</v>
      </c>
      <c r="BW162" s="23">
        <f t="shared" si="24"/>
        <v>2102536</v>
      </c>
      <c r="BX162" s="21">
        <v>200000</v>
      </c>
      <c r="BY162" s="43"/>
      <c r="BZ162" s="43"/>
      <c r="CA162" s="43"/>
      <c r="CB162" s="43"/>
      <c r="CC162" s="43"/>
      <c r="CD162" s="43"/>
      <c r="CE162" s="41"/>
    </row>
    <row r="163" spans="1:83" s="1" customFormat="1" ht="98.25" customHeight="1" x14ac:dyDescent="0.2">
      <c r="A163" s="14">
        <v>1080</v>
      </c>
      <c r="B163" s="25" t="s">
        <v>70</v>
      </c>
      <c r="C163" s="26" t="s">
        <v>71</v>
      </c>
      <c r="D163" s="16" t="s">
        <v>2</v>
      </c>
      <c r="E163" s="17" t="s">
        <v>48</v>
      </c>
      <c r="F163" s="18">
        <v>16597746</v>
      </c>
      <c r="G163" s="19">
        <f t="shared" si="21"/>
        <v>3319549.2</v>
      </c>
      <c r="H163" s="18">
        <v>17549583</v>
      </c>
      <c r="I163" s="20" t="s">
        <v>72</v>
      </c>
      <c r="J163" s="20" t="s">
        <v>73</v>
      </c>
      <c r="K163" s="21"/>
      <c r="L163" s="21"/>
      <c r="M163" s="21"/>
      <c r="N163" s="21"/>
      <c r="O163" s="21"/>
      <c r="P163" s="21"/>
      <c r="Q163" s="22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>
        <v>0</v>
      </c>
      <c r="BI163" s="21">
        <v>0</v>
      </c>
      <c r="BJ163" s="21">
        <v>0</v>
      </c>
      <c r="BK163" s="21">
        <v>100000</v>
      </c>
      <c r="BL163" s="21">
        <v>100000</v>
      </c>
      <c r="BM163" s="21">
        <v>100000</v>
      </c>
      <c r="BN163" s="21">
        <v>100000</v>
      </c>
      <c r="BO163" s="21">
        <v>100000</v>
      </c>
      <c r="BP163" s="21">
        <f t="shared" si="22"/>
        <v>500000</v>
      </c>
      <c r="BQ163" s="21">
        <v>0</v>
      </c>
      <c r="BR163" s="21">
        <v>200000</v>
      </c>
      <c r="BS163" s="21">
        <v>200000</v>
      </c>
      <c r="BT163" s="21">
        <v>100000</v>
      </c>
      <c r="BU163" s="21">
        <v>50000</v>
      </c>
      <c r="BV163" s="23">
        <f t="shared" si="23"/>
        <v>1050000</v>
      </c>
      <c r="BW163" s="23">
        <f t="shared" si="24"/>
        <v>2269549.2000000002</v>
      </c>
      <c r="BX163" s="21">
        <v>100000</v>
      </c>
      <c r="BY163" s="43"/>
      <c r="BZ163" s="43"/>
      <c r="CA163" s="43"/>
      <c r="CB163" s="43"/>
      <c r="CC163" s="43"/>
      <c r="CD163" s="43"/>
      <c r="CE163" s="41"/>
    </row>
    <row r="164" spans="1:83" s="1" customFormat="1" ht="156" customHeight="1" x14ac:dyDescent="0.2">
      <c r="A164" s="27">
        <v>767</v>
      </c>
      <c r="B164" s="26" t="s">
        <v>70</v>
      </c>
      <c r="C164" s="27" t="s">
        <v>131</v>
      </c>
      <c r="D164" s="16" t="s">
        <v>132</v>
      </c>
      <c r="E164" s="17" t="s">
        <v>133</v>
      </c>
      <c r="F164" s="19">
        <v>11823000</v>
      </c>
      <c r="G164" s="19">
        <f t="shared" si="21"/>
        <v>2364600</v>
      </c>
      <c r="H164" s="18">
        <v>14705970</v>
      </c>
      <c r="I164" s="20" t="s">
        <v>134</v>
      </c>
      <c r="J164" s="20" t="s">
        <v>135</v>
      </c>
      <c r="K164" s="21"/>
      <c r="L164" s="21"/>
      <c r="M164" s="21"/>
      <c r="N164" s="21"/>
      <c r="O164" s="21"/>
      <c r="P164" s="21"/>
      <c r="Q164" s="22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>
        <v>0</v>
      </c>
      <c r="AX164" s="21">
        <v>0</v>
      </c>
      <c r="AY164" s="21">
        <v>0</v>
      </c>
      <c r="AZ164" s="21">
        <v>100000</v>
      </c>
      <c r="BA164" s="21">
        <v>100000</v>
      </c>
      <c r="BB164" s="21">
        <v>100000</v>
      </c>
      <c r="BC164" s="21">
        <v>200000</v>
      </c>
      <c r="BD164" s="21">
        <v>200000</v>
      </c>
      <c r="BE164" s="21">
        <v>200000</v>
      </c>
      <c r="BF164" s="21">
        <v>100000</v>
      </c>
      <c r="BG164" s="21">
        <v>100000</v>
      </c>
      <c r="BH164" s="21">
        <v>100000</v>
      </c>
      <c r="BI164" s="21">
        <v>100000</v>
      </c>
      <c r="BJ164" s="21">
        <v>100000</v>
      </c>
      <c r="BK164" s="21">
        <v>100000</v>
      </c>
      <c r="BL164" s="21">
        <v>80000</v>
      </c>
      <c r="BM164" s="21">
        <v>100000</v>
      </c>
      <c r="BN164" s="21">
        <v>100000</v>
      </c>
      <c r="BO164" s="21">
        <v>100000</v>
      </c>
      <c r="BP164" s="21">
        <f t="shared" si="22"/>
        <v>1880000</v>
      </c>
      <c r="BQ164" s="21"/>
      <c r="BR164" s="21">
        <v>0</v>
      </c>
      <c r="BS164" s="21">
        <v>100000</v>
      </c>
      <c r="BT164" s="21">
        <v>100000</v>
      </c>
      <c r="BU164" s="21">
        <v>100000</v>
      </c>
      <c r="BV164" s="23">
        <f t="shared" si="23"/>
        <v>2180000</v>
      </c>
      <c r="BW164" s="23">
        <f t="shared" si="24"/>
        <v>184600</v>
      </c>
      <c r="BX164" s="21">
        <v>50000</v>
      </c>
      <c r="BY164" s="43"/>
      <c r="BZ164" s="43"/>
      <c r="CA164" s="43"/>
      <c r="CB164" s="43"/>
      <c r="CC164" s="43"/>
      <c r="CD164" s="43"/>
      <c r="CE164" s="41"/>
    </row>
    <row r="165" spans="1:83" s="1" customFormat="1" ht="183" customHeight="1" x14ac:dyDescent="0.2">
      <c r="A165" s="27">
        <v>627</v>
      </c>
      <c r="B165" s="27" t="s">
        <v>70</v>
      </c>
      <c r="C165" s="26" t="s">
        <v>350</v>
      </c>
      <c r="D165" s="16" t="s">
        <v>13</v>
      </c>
      <c r="E165" s="17" t="s">
        <v>351</v>
      </c>
      <c r="F165" s="19">
        <v>25938193</v>
      </c>
      <c r="G165" s="19">
        <f t="shared" si="21"/>
        <v>5187638.6000000006</v>
      </c>
      <c r="H165" s="18">
        <v>30487948</v>
      </c>
      <c r="I165" s="20" t="s">
        <v>352</v>
      </c>
      <c r="J165" s="20" t="s">
        <v>353</v>
      </c>
      <c r="K165" s="21"/>
      <c r="L165" s="21"/>
      <c r="M165" s="21"/>
      <c r="N165" s="21"/>
      <c r="O165" s="21"/>
      <c r="P165" s="21"/>
      <c r="Q165" s="22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>
        <v>0</v>
      </c>
      <c r="AS165" s="21">
        <v>400000</v>
      </c>
      <c r="AT165" s="21">
        <v>400000</v>
      </c>
      <c r="AU165" s="21">
        <v>400000</v>
      </c>
      <c r="AV165" s="21">
        <v>300000</v>
      </c>
      <c r="AW165" s="21">
        <v>150000</v>
      </c>
      <c r="AX165" s="21">
        <v>150000</v>
      </c>
      <c r="AY165" s="21">
        <v>50000</v>
      </c>
      <c r="AZ165" s="21">
        <v>100000</v>
      </c>
      <c r="BA165" s="21">
        <v>100000</v>
      </c>
      <c r="BB165" s="21">
        <v>100000</v>
      </c>
      <c r="BC165" s="21"/>
      <c r="BD165" s="21">
        <v>300000</v>
      </c>
      <c r="BE165" s="21">
        <v>200000</v>
      </c>
      <c r="BF165" s="21">
        <v>100000</v>
      </c>
      <c r="BG165" s="21">
        <v>100000</v>
      </c>
      <c r="BH165" s="21">
        <v>100000</v>
      </c>
      <c r="BI165" s="21">
        <v>100000</v>
      </c>
      <c r="BJ165" s="21"/>
      <c r="BK165" s="21">
        <v>0</v>
      </c>
      <c r="BL165" s="21">
        <v>0</v>
      </c>
      <c r="BM165" s="21">
        <v>100000</v>
      </c>
      <c r="BN165" s="21">
        <v>100000</v>
      </c>
      <c r="BO165" s="21">
        <v>100000</v>
      </c>
      <c r="BP165" s="21">
        <f t="shared" si="22"/>
        <v>3350000</v>
      </c>
      <c r="BQ165" s="21">
        <v>100000</v>
      </c>
      <c r="BR165" s="21">
        <v>100000</v>
      </c>
      <c r="BS165" s="21">
        <v>100000</v>
      </c>
      <c r="BT165" s="21">
        <v>200000</v>
      </c>
      <c r="BU165" s="21">
        <v>100000</v>
      </c>
      <c r="BV165" s="23">
        <f t="shared" si="23"/>
        <v>3950000</v>
      </c>
      <c r="BW165" s="23">
        <f t="shared" si="24"/>
        <v>1237638.6000000006</v>
      </c>
      <c r="BX165" s="21">
        <v>200000</v>
      </c>
      <c r="BY165" s="43"/>
      <c r="BZ165" s="43"/>
      <c r="CA165" s="43"/>
      <c r="CB165" s="43"/>
      <c r="CC165" s="43"/>
      <c r="CD165" s="43"/>
      <c r="CE165" s="41"/>
    </row>
    <row r="166" spans="1:83" s="1" customFormat="1" ht="65.25" customHeight="1" x14ac:dyDescent="0.2">
      <c r="A166" s="14">
        <v>1283</v>
      </c>
      <c r="B166" s="25" t="s">
        <v>70</v>
      </c>
      <c r="C166" s="26" t="s">
        <v>316</v>
      </c>
      <c r="D166" s="16" t="s">
        <v>61</v>
      </c>
      <c r="E166" s="17" t="s">
        <v>96</v>
      </c>
      <c r="F166" s="18">
        <v>6350750</v>
      </c>
      <c r="G166" s="19">
        <f t="shared" si="21"/>
        <v>1270150</v>
      </c>
      <c r="H166" s="18">
        <v>6629750</v>
      </c>
      <c r="I166" s="20" t="s">
        <v>317</v>
      </c>
      <c r="J166" s="20" t="s">
        <v>318</v>
      </c>
      <c r="K166" s="21"/>
      <c r="L166" s="21"/>
      <c r="M166" s="21"/>
      <c r="N166" s="21"/>
      <c r="O166" s="21"/>
      <c r="P166" s="21"/>
      <c r="Q166" s="22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>
        <f t="shared" si="22"/>
        <v>0</v>
      </c>
      <c r="BQ166" s="21"/>
      <c r="BR166" s="21"/>
      <c r="BS166" s="21">
        <v>100000</v>
      </c>
      <c r="BT166" s="21">
        <v>100000</v>
      </c>
      <c r="BU166" s="21">
        <v>100000</v>
      </c>
      <c r="BV166" s="23">
        <f t="shared" si="23"/>
        <v>300000</v>
      </c>
      <c r="BW166" s="23">
        <f t="shared" si="24"/>
        <v>970150</v>
      </c>
      <c r="BX166" s="21">
        <v>100000</v>
      </c>
      <c r="BY166" s="43"/>
      <c r="BZ166" s="43"/>
      <c r="CA166" s="43"/>
      <c r="CB166" s="43"/>
      <c r="CC166" s="43"/>
      <c r="CD166" s="43"/>
      <c r="CE166" s="41"/>
    </row>
    <row r="167" spans="1:83" x14ac:dyDescent="0.25">
      <c r="C167" s="35" t="s">
        <v>555</v>
      </c>
      <c r="BW167" s="36">
        <f>SUM(BW2:BW166)</f>
        <v>320073675.74800026</v>
      </c>
      <c r="BX167" s="39">
        <f>SUM(BX2:BX166)</f>
        <v>38650000</v>
      </c>
    </row>
    <row r="173" spans="1:83" ht="102.75" x14ac:dyDescent="0.25">
      <c r="C173" s="34" t="s">
        <v>554</v>
      </c>
    </row>
  </sheetData>
  <sortState ref="A2:BW218">
    <sortCondition ref="B2:B218"/>
    <sortCondition ref="C2:C218"/>
  </sortState>
  <pageMargins left="0" right="0.5" top="0.75" bottom="0.25" header="0.3" footer="0.3"/>
  <pageSetup paperSize="5" scale="45" fitToHeight="0" orientation="landscape" horizontalDpi="4294967295" verticalDpi="4294967295" r:id="rId1"/>
  <headerFooter>
    <oddHeader>&amp;CMASSACHUSETTS HISTORICAL COMMISSION
HISTORIC REHABILITATION TAX CREDIT PROGRAM
ROUND 63 AWARDS
4.30.25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2025-07-08T17:12:13Z</dcterms:modified>
</cp:coreProperties>
</file>