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83" i="1" l="1"/>
  <c r="BO9" i="1" l="1"/>
  <c r="BU9" i="1" s="1"/>
  <c r="BO10" i="1"/>
  <c r="BU10" i="1" s="1"/>
  <c r="BO65" i="1"/>
  <c r="BU65" i="1" s="1"/>
  <c r="BO76" i="1"/>
  <c r="BU76" i="1" s="1"/>
  <c r="BO133" i="1"/>
  <c r="BU133" i="1" s="1"/>
  <c r="BO75" i="1"/>
  <c r="BU75" i="1" s="1"/>
  <c r="BO6" i="1"/>
  <c r="BU6" i="1" s="1"/>
  <c r="BO41" i="1"/>
  <c r="BU41" i="1" s="1"/>
  <c r="BO5" i="1"/>
  <c r="BU5" i="1" s="1"/>
  <c r="BO174" i="1"/>
  <c r="BU174" i="1" s="1"/>
  <c r="BO182" i="1"/>
  <c r="BU182" i="1" s="1"/>
  <c r="BO161" i="1"/>
  <c r="BU161" i="1" s="1"/>
  <c r="BO103" i="1"/>
  <c r="BU103" i="1" s="1"/>
  <c r="BO77" i="1"/>
  <c r="BU77" i="1" s="1"/>
  <c r="BO96" i="1"/>
  <c r="BU96" i="1" s="1"/>
  <c r="BO4" i="1"/>
  <c r="BU4" i="1" s="1"/>
  <c r="BO3" i="1"/>
  <c r="BU3" i="1" s="1"/>
  <c r="BO132" i="1"/>
  <c r="BU132" i="1" s="1"/>
  <c r="BO56" i="1"/>
  <c r="BU56" i="1" s="1"/>
  <c r="BO156" i="1"/>
  <c r="BU156" i="1" s="1"/>
  <c r="BO86" i="1"/>
  <c r="BU86" i="1" s="1"/>
  <c r="BO51" i="1"/>
  <c r="BU51" i="1" s="1"/>
  <c r="BO163" i="1"/>
  <c r="BU163" i="1" s="1"/>
  <c r="BO11" i="1"/>
  <c r="BU11" i="1" s="1"/>
  <c r="BO83" i="1"/>
  <c r="BU83" i="1" s="1"/>
  <c r="BO7" i="1"/>
  <c r="BU7" i="1" s="1"/>
  <c r="BO52" i="1"/>
  <c r="BU52" i="1" s="1"/>
  <c r="BO59" i="1"/>
  <c r="BU59" i="1" s="1"/>
  <c r="BO172" i="1"/>
  <c r="BU172" i="1" s="1"/>
  <c r="BO60" i="1"/>
  <c r="BU60" i="1" s="1"/>
  <c r="BO166" i="1"/>
  <c r="BU166" i="1" s="1"/>
  <c r="BO101" i="1"/>
  <c r="BU101" i="1" s="1"/>
  <c r="BO68" i="1"/>
  <c r="BU68" i="1" s="1"/>
  <c r="BO13" i="1"/>
  <c r="BU13" i="1" s="1"/>
  <c r="BO72" i="1"/>
  <c r="BU72" i="1" s="1"/>
  <c r="BO91" i="1"/>
  <c r="BU91" i="1" s="1"/>
  <c r="BO173" i="1"/>
  <c r="BU173" i="1" s="1"/>
  <c r="BO87" i="1"/>
  <c r="BU87" i="1" s="1"/>
  <c r="BO78" i="1"/>
  <c r="BU78" i="1" s="1"/>
  <c r="BO162" i="1"/>
  <c r="BU162" i="1" s="1"/>
  <c r="BO79" i="1"/>
  <c r="BU79" i="1" s="1"/>
  <c r="BO145" i="1"/>
  <c r="BU145" i="1" s="1"/>
  <c r="BO95" i="1"/>
  <c r="BU95" i="1" s="1"/>
  <c r="BO80" i="1"/>
  <c r="BU80" i="1" s="1"/>
  <c r="BO88" i="1"/>
  <c r="BU88" i="1" s="1"/>
  <c r="BO92" i="1"/>
  <c r="BU92" i="1" s="1"/>
  <c r="BO155" i="1"/>
  <c r="BU155" i="1" s="1"/>
  <c r="BO151" i="1"/>
  <c r="BU151" i="1" s="1"/>
  <c r="BO93" i="1"/>
  <c r="BU93" i="1" s="1"/>
  <c r="BO147" i="1"/>
  <c r="BU147" i="1" s="1"/>
  <c r="BO53" i="1"/>
  <c r="BU53" i="1" s="1"/>
  <c r="BO154" i="1"/>
  <c r="BU154" i="1" s="1"/>
  <c r="BO144" i="1"/>
  <c r="BU144" i="1" s="1"/>
  <c r="BO142" i="1"/>
  <c r="BU142" i="1" s="1"/>
  <c r="BO134" i="1"/>
  <c r="BU134" i="1" s="1"/>
  <c r="BO137" i="1"/>
  <c r="BU137" i="1" s="1"/>
  <c r="BO143" i="1"/>
  <c r="BU143" i="1" s="1"/>
  <c r="BO64" i="1"/>
  <c r="BU64" i="1" s="1"/>
  <c r="BO97" i="1"/>
  <c r="BU97" i="1" s="1"/>
  <c r="BO177" i="1"/>
  <c r="BU177" i="1" s="1"/>
  <c r="BO100" i="1"/>
  <c r="BU100" i="1" s="1"/>
  <c r="BO74" i="1"/>
  <c r="BU74" i="1" s="1"/>
  <c r="BO8" i="1"/>
  <c r="BU8" i="1" s="1"/>
  <c r="BO69" i="1"/>
  <c r="BU69" i="1" s="1"/>
  <c r="BO90" i="1"/>
  <c r="BU90" i="1" s="1"/>
  <c r="BO62" i="1"/>
  <c r="BU62" i="1" s="1"/>
  <c r="BO141" i="1"/>
  <c r="BU141" i="1" s="1"/>
  <c r="BO139" i="1"/>
  <c r="BU139" i="1" s="1"/>
  <c r="BO67" i="1"/>
  <c r="BU67" i="1" s="1"/>
  <c r="BO73" i="1"/>
  <c r="BU73" i="1" s="1"/>
  <c r="BO131" i="1"/>
  <c r="BU131" i="1" s="1"/>
  <c r="BO55" i="1"/>
  <c r="BU55" i="1" s="1"/>
  <c r="BO89" i="1"/>
  <c r="BU89" i="1" s="1"/>
  <c r="BO54" i="1"/>
  <c r="BU54" i="1" s="1"/>
  <c r="BO102" i="1"/>
  <c r="BU102" i="1" s="1"/>
  <c r="BO63" i="1"/>
  <c r="BU63" i="1" s="1"/>
  <c r="BO12" i="1"/>
  <c r="BU12" i="1" s="1"/>
  <c r="BO135" i="1"/>
  <c r="BU135" i="1" s="1"/>
  <c r="BO148" i="1"/>
  <c r="BU148" i="1" s="1"/>
  <c r="BO94" i="1"/>
  <c r="BU94" i="1" s="1"/>
  <c r="BO149" i="1"/>
  <c r="BU149" i="1" s="1"/>
  <c r="BO179" i="1"/>
  <c r="BU179" i="1" s="1"/>
  <c r="BO171" i="1"/>
  <c r="BU171" i="1" s="1"/>
  <c r="BO66" i="1"/>
  <c r="BU66" i="1" s="1"/>
  <c r="BO180" i="1"/>
  <c r="BU180" i="1" s="1"/>
  <c r="BO164" i="1"/>
  <c r="BU164" i="1" s="1"/>
  <c r="BO167" i="1"/>
  <c r="BU167" i="1" s="1"/>
  <c r="BO168" i="1"/>
  <c r="BU168" i="1" s="1"/>
  <c r="BO169" i="1"/>
  <c r="BU169" i="1" s="1"/>
  <c r="BO176" i="1"/>
  <c r="BU176" i="1" s="1"/>
  <c r="BO165" i="1"/>
  <c r="BU165" i="1" s="1"/>
  <c r="BO178" i="1"/>
  <c r="BU178" i="1" s="1"/>
  <c r="BO99" i="1"/>
  <c r="BU99" i="1" s="1"/>
  <c r="BO98" i="1"/>
  <c r="BU98" i="1" s="1"/>
  <c r="BO158" i="1"/>
  <c r="BU158" i="1" s="1"/>
  <c r="BO157" i="1"/>
  <c r="BU157" i="1" s="1"/>
  <c r="BO159" i="1"/>
  <c r="BU159" i="1" s="1"/>
  <c r="BO160" i="1"/>
  <c r="BU160" i="1" s="1"/>
  <c r="BO57" i="1"/>
  <c r="BU57" i="1" s="1"/>
  <c r="BO58" i="1"/>
  <c r="BU58" i="1" s="1"/>
  <c r="BO170" i="1"/>
  <c r="BU170" i="1" s="1"/>
  <c r="BO37" i="1"/>
  <c r="BU37" i="1" s="1"/>
  <c r="BO40" i="1"/>
  <c r="BU40" i="1" s="1"/>
  <c r="BO36" i="1"/>
  <c r="BU36" i="1" s="1"/>
  <c r="BO38" i="1"/>
  <c r="BU38" i="1" s="1"/>
  <c r="BO39" i="1"/>
  <c r="BU39" i="1" s="1"/>
  <c r="BO150" i="1"/>
  <c r="BU150" i="1" s="1"/>
  <c r="BO152" i="1"/>
  <c r="BU152" i="1" s="1"/>
  <c r="BO153" i="1"/>
  <c r="BU153" i="1" s="1"/>
  <c r="BO82" i="1"/>
  <c r="BU82" i="1" s="1"/>
  <c r="BO81" i="1"/>
  <c r="BU81" i="1" s="1"/>
  <c r="BO146" i="1"/>
  <c r="BU146" i="1" s="1"/>
  <c r="BO61" i="1"/>
  <c r="BU61" i="1" s="1"/>
  <c r="BO70" i="1"/>
  <c r="BU70" i="1" s="1"/>
  <c r="BO71" i="1"/>
  <c r="BU71" i="1" s="1"/>
  <c r="BO2" i="1"/>
  <c r="BU2" i="1" s="1"/>
  <c r="BO24" i="1"/>
  <c r="BU24" i="1" s="1"/>
  <c r="BO14" i="1"/>
  <c r="BU14" i="1" s="1"/>
  <c r="BO43" i="1"/>
  <c r="BU43" i="1" s="1"/>
  <c r="BO44" i="1"/>
  <c r="BU44" i="1" s="1"/>
  <c r="BO45" i="1"/>
  <c r="BU45" i="1" s="1"/>
  <c r="BO46" i="1"/>
  <c r="BU46" i="1" s="1"/>
  <c r="BO50" i="1"/>
  <c r="BU50" i="1" s="1"/>
  <c r="BO47" i="1"/>
  <c r="BU47" i="1" s="1"/>
  <c r="BO42" i="1"/>
  <c r="BU42" i="1" s="1"/>
  <c r="BO48" i="1"/>
  <c r="BU48" i="1" s="1"/>
  <c r="BO49" i="1"/>
  <c r="BU49" i="1" s="1"/>
  <c r="BO181" i="1"/>
  <c r="BU181" i="1" s="1"/>
  <c r="BO175" i="1"/>
  <c r="BU175" i="1" s="1"/>
  <c r="BO85" i="1"/>
  <c r="BU85" i="1" s="1"/>
  <c r="BO84" i="1"/>
  <c r="BU84" i="1" s="1"/>
  <c r="BO136" i="1"/>
  <c r="BU136" i="1" s="1"/>
  <c r="BO140" i="1"/>
  <c r="BU140" i="1" s="1"/>
  <c r="BO138" i="1"/>
  <c r="BU138" i="1" s="1"/>
  <c r="BO104" i="1"/>
  <c r="BU104" i="1" s="1"/>
  <c r="BO114" i="1"/>
  <c r="BU114" i="1" s="1"/>
  <c r="BO124" i="1"/>
  <c r="BU124" i="1" s="1"/>
  <c r="BO125" i="1"/>
  <c r="BU125" i="1" s="1"/>
  <c r="BO126" i="1"/>
  <c r="BU126" i="1" s="1"/>
  <c r="BO127" i="1"/>
  <c r="BU127" i="1" s="1"/>
  <c r="BO128" i="1"/>
  <c r="BU128" i="1" s="1"/>
  <c r="BO129" i="1"/>
  <c r="BU129" i="1" s="1"/>
  <c r="BO130" i="1"/>
  <c r="BU130" i="1" s="1"/>
  <c r="BO105" i="1"/>
  <c r="BU105" i="1" s="1"/>
  <c r="BO106" i="1"/>
  <c r="BU106" i="1" s="1"/>
  <c r="BO107" i="1"/>
  <c r="BU107" i="1" s="1"/>
  <c r="BO108" i="1"/>
  <c r="BU108" i="1" s="1"/>
  <c r="BO109" i="1"/>
  <c r="BU109" i="1" s="1"/>
  <c r="BO110" i="1"/>
  <c r="BU110" i="1" s="1"/>
  <c r="BO111" i="1"/>
  <c r="BU111" i="1" s="1"/>
  <c r="BO112" i="1"/>
  <c r="BU112" i="1" s="1"/>
  <c r="BO113" i="1"/>
  <c r="BU113" i="1" s="1"/>
  <c r="BO115" i="1"/>
  <c r="BU115" i="1" s="1"/>
  <c r="BO116" i="1"/>
  <c r="BU116" i="1" s="1"/>
  <c r="BO117" i="1"/>
  <c r="BU117" i="1" s="1"/>
  <c r="BO118" i="1"/>
  <c r="BU118" i="1" s="1"/>
  <c r="BO119" i="1"/>
  <c r="BU119" i="1" s="1"/>
  <c r="BO120" i="1"/>
  <c r="BU120" i="1" s="1"/>
  <c r="BO121" i="1"/>
  <c r="BU121" i="1" s="1"/>
  <c r="BO122" i="1"/>
  <c r="BU122" i="1" s="1"/>
  <c r="BO123" i="1"/>
  <c r="BU123" i="1" s="1"/>
  <c r="BO18" i="1"/>
  <c r="BU18" i="1" s="1"/>
  <c r="BO26" i="1"/>
  <c r="BU26" i="1" s="1"/>
  <c r="BO27" i="1"/>
  <c r="BU27" i="1" s="1"/>
  <c r="BO25" i="1"/>
  <c r="BU25" i="1" s="1"/>
  <c r="BO33" i="1"/>
  <c r="BU33" i="1" s="1"/>
  <c r="BO19" i="1"/>
  <c r="BU19" i="1" s="1"/>
  <c r="BO16" i="1"/>
  <c r="BU16" i="1" s="1"/>
  <c r="BO17" i="1"/>
  <c r="BU17" i="1" s="1"/>
  <c r="BO35" i="1"/>
  <c r="BU35" i="1" s="1"/>
  <c r="BO32" i="1"/>
  <c r="BU32" i="1" s="1"/>
  <c r="BO34" i="1"/>
  <c r="BU34" i="1" s="1"/>
  <c r="BO30" i="1"/>
  <c r="BU30" i="1" s="1"/>
  <c r="BO22" i="1"/>
  <c r="BU22" i="1" s="1"/>
  <c r="BO15" i="1"/>
  <c r="BU15" i="1" s="1"/>
  <c r="BO23" i="1"/>
  <c r="BU23" i="1" s="1"/>
  <c r="BO31" i="1"/>
  <c r="BU31" i="1" s="1"/>
  <c r="BO29" i="1"/>
  <c r="BU29" i="1" s="1"/>
  <c r="BO21" i="1"/>
  <c r="BU21" i="1" s="1"/>
  <c r="BO28" i="1"/>
  <c r="BU28" i="1" s="1"/>
  <c r="BO20" i="1"/>
  <c r="BU20" i="1" s="1"/>
  <c r="G20" i="1" l="1"/>
  <c r="BV20" i="1" s="1"/>
  <c r="G28" i="1"/>
  <c r="G21" i="1"/>
  <c r="G29" i="1"/>
  <c r="G31" i="1"/>
  <c r="G23" i="1"/>
  <c r="G15" i="1"/>
  <c r="G22" i="1"/>
  <c r="G30" i="1"/>
  <c r="G34" i="1"/>
  <c r="G32" i="1"/>
  <c r="G35" i="1"/>
  <c r="G17" i="1"/>
  <c r="G16" i="1"/>
  <c r="G19" i="1"/>
  <c r="G33" i="1"/>
  <c r="G25" i="1"/>
  <c r="G27" i="1"/>
  <c r="G26" i="1"/>
  <c r="G18" i="1"/>
  <c r="G123" i="1"/>
  <c r="G122" i="1"/>
  <c r="G121" i="1"/>
  <c r="G120" i="1"/>
  <c r="G119" i="1"/>
  <c r="G118" i="1"/>
  <c r="G117" i="1"/>
  <c r="G116" i="1"/>
  <c r="G115" i="1"/>
  <c r="G113" i="1"/>
  <c r="G112" i="1"/>
  <c r="G111" i="1"/>
  <c r="G110" i="1"/>
  <c r="G109" i="1"/>
  <c r="G108" i="1"/>
  <c r="G107" i="1"/>
  <c r="G106" i="1"/>
  <c r="G105" i="1"/>
  <c r="G130" i="1"/>
  <c r="G129" i="1"/>
  <c r="BV129" i="1" s="1"/>
  <c r="G128" i="1"/>
  <c r="G127" i="1"/>
  <c r="G126" i="1"/>
  <c r="BV126" i="1" s="1"/>
  <c r="G125" i="1"/>
  <c r="G124" i="1"/>
  <c r="G114" i="1"/>
  <c r="G104" i="1"/>
  <c r="G138" i="1"/>
  <c r="G140" i="1"/>
  <c r="G136" i="1"/>
  <c r="G84" i="1"/>
  <c r="G85" i="1"/>
  <c r="G175" i="1"/>
  <c r="G181" i="1"/>
  <c r="G49" i="1"/>
  <c r="G48" i="1"/>
  <c r="BV48" i="1" s="1"/>
  <c r="G42" i="1"/>
  <c r="G47" i="1"/>
  <c r="G50" i="1"/>
  <c r="G46" i="1"/>
  <c r="G45" i="1"/>
  <c r="G44" i="1"/>
  <c r="G43" i="1"/>
  <c r="G14" i="1"/>
  <c r="G24" i="1"/>
  <c r="G2" i="1"/>
  <c r="G71" i="1"/>
  <c r="G70" i="1"/>
  <c r="G61" i="1"/>
  <c r="G146" i="1"/>
  <c r="G81" i="1"/>
  <c r="G82" i="1"/>
  <c r="G153" i="1"/>
  <c r="G152" i="1"/>
  <c r="G150" i="1"/>
  <c r="G39" i="1"/>
  <c r="G38" i="1"/>
  <c r="G36" i="1"/>
  <c r="G40" i="1"/>
  <c r="G37" i="1"/>
  <c r="G170" i="1"/>
  <c r="BV170" i="1" s="1"/>
  <c r="G58" i="1"/>
  <c r="G57" i="1"/>
  <c r="G160" i="1"/>
  <c r="G159" i="1"/>
  <c r="BV159" i="1" s="1"/>
  <c r="G157" i="1"/>
  <c r="G158" i="1"/>
  <c r="G98" i="1"/>
  <c r="G99" i="1"/>
  <c r="G178" i="1"/>
  <c r="G165" i="1"/>
  <c r="G176" i="1"/>
  <c r="G169" i="1"/>
  <c r="G168" i="1"/>
  <c r="G167" i="1"/>
  <c r="G164" i="1"/>
  <c r="G180" i="1"/>
  <c r="G66" i="1"/>
  <c r="G171" i="1"/>
  <c r="G179" i="1"/>
  <c r="BV108" i="1" l="1"/>
  <c r="BV104" i="1"/>
  <c r="BV117" i="1"/>
  <c r="BV120" i="1"/>
  <c r="BV23" i="1"/>
  <c r="BV70" i="1"/>
  <c r="BV40" i="1"/>
  <c r="BV39" i="1"/>
  <c r="BV2" i="1"/>
  <c r="BV14" i="1"/>
  <c r="BV45" i="1"/>
  <c r="BV47" i="1"/>
  <c r="BV19" i="1"/>
  <c r="BV35" i="1"/>
  <c r="BV111" i="1"/>
  <c r="BV115" i="1"/>
  <c r="BV105" i="1"/>
  <c r="BV160" i="1"/>
  <c r="BV157" i="1"/>
  <c r="BV81" i="1"/>
  <c r="BV179" i="1"/>
  <c r="BV66" i="1"/>
  <c r="BV167" i="1"/>
  <c r="BV176" i="1"/>
  <c r="BV99" i="1"/>
  <c r="BV82" i="1"/>
  <c r="BV61" i="1"/>
  <c r="BV71" i="1"/>
  <c r="BV24" i="1"/>
  <c r="BV44" i="1"/>
  <c r="BV50" i="1"/>
  <c r="BV181" i="1"/>
  <c r="BV140" i="1"/>
  <c r="BV125" i="1"/>
  <c r="BV128" i="1"/>
  <c r="BV107" i="1"/>
  <c r="BV110" i="1"/>
  <c r="BV119" i="1"/>
  <c r="BV122" i="1"/>
  <c r="BV16" i="1"/>
  <c r="BV22" i="1"/>
  <c r="BV33" i="1"/>
  <c r="BV31" i="1"/>
  <c r="BV57" i="1"/>
  <c r="BV171" i="1"/>
  <c r="BV164" i="1"/>
  <c r="BV169" i="1"/>
  <c r="BV158" i="1"/>
  <c r="BV150" i="1"/>
  <c r="BV153" i="1"/>
  <c r="BV43" i="1"/>
  <c r="BV46" i="1"/>
  <c r="BV175" i="1"/>
  <c r="BV136" i="1"/>
  <c r="BV124" i="1"/>
  <c r="BV127" i="1"/>
  <c r="BV109" i="1"/>
  <c r="BV112" i="1"/>
  <c r="BV118" i="1"/>
  <c r="BV121" i="1"/>
  <c r="BV30" i="1"/>
  <c r="BV58" i="1"/>
  <c r="BV36" i="1"/>
  <c r="BV27" i="1"/>
  <c r="BV17" i="1"/>
  <c r="BV32" i="1"/>
  <c r="BV180" i="1"/>
  <c r="BV168" i="1"/>
  <c r="BV165" i="1"/>
  <c r="BV98" i="1"/>
  <c r="BV38" i="1"/>
  <c r="BV146" i="1"/>
  <c r="BV85" i="1"/>
  <c r="BV18" i="1"/>
  <c r="BV25" i="1"/>
  <c r="BV34" i="1"/>
  <c r="BV15" i="1"/>
  <c r="BV28" i="1"/>
  <c r="BV42" i="1"/>
  <c r="BV49" i="1"/>
  <c r="BV84" i="1"/>
  <c r="BV138" i="1"/>
  <c r="BV114" i="1"/>
  <c r="BV130" i="1"/>
  <c r="BV106" i="1"/>
  <c r="BV113" i="1"/>
  <c r="BV116" i="1"/>
  <c r="BV123" i="1"/>
  <c r="BV26" i="1"/>
  <c r="BV21" i="1"/>
  <c r="BV29" i="1"/>
  <c r="BV152" i="1"/>
  <c r="BV37" i="1"/>
  <c r="BV178" i="1"/>
  <c r="G149" i="1" l="1"/>
  <c r="G94" i="1"/>
  <c r="G148" i="1"/>
  <c r="G135" i="1"/>
  <c r="G12" i="1"/>
  <c r="G63" i="1"/>
  <c r="G102" i="1"/>
  <c r="G54" i="1"/>
  <c r="G89" i="1"/>
  <c r="G55" i="1"/>
  <c r="BV55" i="1" s="1"/>
  <c r="G131" i="1"/>
  <c r="G73" i="1"/>
  <c r="G67" i="1"/>
  <c r="BV67" i="1" s="1"/>
  <c r="G139" i="1"/>
  <c r="G141" i="1"/>
  <c r="G62" i="1"/>
  <c r="G90" i="1"/>
  <c r="G69" i="1"/>
  <c r="G8" i="1"/>
  <c r="BV8" i="1" s="1"/>
  <c r="G74" i="1"/>
  <c r="G100" i="1"/>
  <c r="G177" i="1"/>
  <c r="G97" i="1"/>
  <c r="G64" i="1"/>
  <c r="G143" i="1"/>
  <c r="G137" i="1"/>
  <c r="G134" i="1"/>
  <c r="G142" i="1"/>
  <c r="G144" i="1"/>
  <c r="G154" i="1"/>
  <c r="G53" i="1"/>
  <c r="BV53" i="1" s="1"/>
  <c r="G147" i="1"/>
  <c r="G93" i="1"/>
  <c r="BV93" i="1" l="1"/>
  <c r="BV154" i="1"/>
  <c r="BV143" i="1"/>
  <c r="BV144" i="1"/>
  <c r="BV74" i="1"/>
  <c r="BV90" i="1"/>
  <c r="BV139" i="1"/>
  <c r="BV131" i="1"/>
  <c r="BV54" i="1"/>
  <c r="BV12" i="1"/>
  <c r="BV134" i="1"/>
  <c r="BV142" i="1"/>
  <c r="BV137" i="1"/>
  <c r="BV64" i="1"/>
  <c r="BV100" i="1"/>
  <c r="BV97" i="1"/>
  <c r="BV89" i="1"/>
  <c r="BV63" i="1"/>
  <c r="BV147" i="1"/>
  <c r="BV149" i="1"/>
  <c r="BV62" i="1"/>
  <c r="BV148" i="1"/>
  <c r="BV69" i="1"/>
  <c r="BV141" i="1"/>
  <c r="BV73" i="1"/>
  <c r="BV102" i="1"/>
  <c r="BV135" i="1"/>
  <c r="BV94" i="1"/>
  <c r="BV177" i="1"/>
  <c r="G151" i="1"/>
  <c r="G155" i="1"/>
  <c r="G92" i="1"/>
  <c r="BV92" i="1" s="1"/>
  <c r="G88" i="1"/>
  <c r="G80" i="1"/>
  <c r="G95" i="1"/>
  <c r="BV95" i="1" s="1"/>
  <c r="G145" i="1"/>
  <c r="G79" i="1"/>
  <c r="G162" i="1"/>
  <c r="G78" i="1"/>
  <c r="G87" i="1"/>
  <c r="G173" i="1"/>
  <c r="G91" i="1"/>
  <c r="G72" i="1"/>
  <c r="G13" i="1"/>
  <c r="G68" i="1"/>
  <c r="G101" i="1"/>
  <c r="G166" i="1"/>
  <c r="G60" i="1"/>
  <c r="G172" i="1"/>
  <c r="G59" i="1"/>
  <c r="G52" i="1"/>
  <c r="G7" i="1"/>
  <c r="G83" i="1"/>
  <c r="G11" i="1"/>
  <c r="G163" i="1"/>
  <c r="G51" i="1"/>
  <c r="G86" i="1"/>
  <c r="G156" i="1"/>
  <c r="G56" i="1"/>
  <c r="G132" i="1"/>
  <c r="G3" i="1"/>
  <c r="G4" i="1"/>
  <c r="BV4" i="1" s="1"/>
  <c r="G96" i="1"/>
  <c r="G77" i="1"/>
  <c r="G103" i="1"/>
  <c r="BV103" i="1" s="1"/>
  <c r="G161" i="1"/>
  <c r="G182" i="1"/>
  <c r="G174" i="1"/>
  <c r="BV174" i="1" s="1"/>
  <c r="G5" i="1"/>
  <c r="G41" i="1"/>
  <c r="G6" i="1"/>
  <c r="BV6" i="1" s="1"/>
  <c r="BV5" i="1" l="1"/>
  <c r="BV161" i="1"/>
  <c r="BV96" i="1"/>
  <c r="BV56" i="1"/>
  <c r="BV13" i="1"/>
  <c r="BV173" i="1"/>
  <c r="BV182" i="1"/>
  <c r="BV101" i="1"/>
  <c r="BV86" i="1"/>
  <c r="BV11" i="1"/>
  <c r="BV52" i="1"/>
  <c r="BV60" i="1"/>
  <c r="BV68" i="1"/>
  <c r="BV78" i="1"/>
  <c r="BV145" i="1"/>
  <c r="BV59" i="1"/>
  <c r="BV156" i="1"/>
  <c r="BV163" i="1"/>
  <c r="BV77" i="1"/>
  <c r="BV83" i="1"/>
  <c r="BV91" i="1"/>
  <c r="BV151" i="1"/>
  <c r="BV132" i="1"/>
  <c r="BV7" i="1"/>
  <c r="BV166" i="1"/>
  <c r="BV162" i="1"/>
  <c r="BV41" i="1"/>
  <c r="BV172" i="1"/>
  <c r="BV72" i="1"/>
  <c r="BV87" i="1"/>
  <c r="BV79" i="1"/>
  <c r="BV80" i="1"/>
  <c r="BV155" i="1"/>
  <c r="BV3" i="1"/>
  <c r="BV88" i="1"/>
  <c r="BV51" i="1"/>
  <c r="G75" i="1"/>
  <c r="BV75" i="1" l="1"/>
  <c r="G133" i="1"/>
  <c r="BV133" i="1" s="1"/>
  <c r="G76" i="1"/>
  <c r="BV76" i="1" s="1"/>
  <c r="G65" i="1"/>
  <c r="BV65" i="1" s="1"/>
  <c r="G10" i="1"/>
  <c r="G9" i="1"/>
  <c r="BV9" i="1" s="1"/>
  <c r="BV10" i="1" l="1"/>
  <c r="BV183" i="1" l="1"/>
</calcChain>
</file>

<file path=xl/sharedStrings.xml><?xml version="1.0" encoding="utf-8"?>
<sst xmlns="http://schemas.openxmlformats.org/spreadsheetml/2006/main" count="1148" uniqueCount="578">
  <si>
    <t>HRC #</t>
  </si>
  <si>
    <t>City/Town</t>
  </si>
  <si>
    <t>Project</t>
  </si>
  <si>
    <t>Use**</t>
  </si>
  <si>
    <t>Prior Rounds Applied</t>
  </si>
  <si>
    <t>Part 2 Qualified Rehab. $</t>
  </si>
  <si>
    <t>20% QRE</t>
  </si>
  <si>
    <t>Part 2 Total Project Cost</t>
  </si>
  <si>
    <t>Proponent Name</t>
  </si>
  <si>
    <t>Entity</t>
  </si>
  <si>
    <t>Round 1 Awards</t>
  </si>
  <si>
    <t>Round 2 Awards</t>
  </si>
  <si>
    <t>Round 3 Awards</t>
  </si>
  <si>
    <t>Round 4 Awards</t>
  </si>
  <si>
    <t>Round 5 Awards</t>
  </si>
  <si>
    <t>Round 6 Awards</t>
  </si>
  <si>
    <t>Round 7 Awards</t>
  </si>
  <si>
    <t>Round 8 Awards</t>
  </si>
  <si>
    <t>Round 9 Awards</t>
  </si>
  <si>
    <t>Round 10 Awards</t>
  </si>
  <si>
    <t>Round 11 Awards</t>
  </si>
  <si>
    <t>Round 12 Awards</t>
  </si>
  <si>
    <t>Round 13 Awards</t>
  </si>
  <si>
    <t>Round 14 Awards</t>
  </si>
  <si>
    <t>Round 15 Awards</t>
  </si>
  <si>
    <t>Round 16 Awards</t>
  </si>
  <si>
    <t>Round 17 Awards</t>
  </si>
  <si>
    <t>Round 18 Awards</t>
  </si>
  <si>
    <t>Round 19 Awards</t>
  </si>
  <si>
    <t>Round 20 Awards</t>
  </si>
  <si>
    <t>Round 21 Awards</t>
  </si>
  <si>
    <t>Round 22 Awards</t>
  </si>
  <si>
    <t>Round 23 Awards</t>
  </si>
  <si>
    <t>Round 24 Awards</t>
  </si>
  <si>
    <t>Round 25 Awards</t>
  </si>
  <si>
    <t>Round 26 Awards</t>
  </si>
  <si>
    <t>Round 27 Awards</t>
  </si>
  <si>
    <t>Round 28 Awards</t>
  </si>
  <si>
    <t>Round 29 Awards</t>
  </si>
  <si>
    <t>Round 30 Awards</t>
  </si>
  <si>
    <t>Round 31 Awards</t>
  </si>
  <si>
    <t>Round 32 Awards</t>
  </si>
  <si>
    <t>Round 33 Awards</t>
  </si>
  <si>
    <t>Round 34 Awards</t>
  </si>
  <si>
    <t>Round 35 Awards</t>
  </si>
  <si>
    <t>Round 36 Awards</t>
  </si>
  <si>
    <t>Round 37 Awards</t>
  </si>
  <si>
    <t>Round 38 Awards</t>
  </si>
  <si>
    <t>Round 39 Awards</t>
  </si>
  <si>
    <t>Round 40 Awards</t>
  </si>
  <si>
    <t>Round 41 Awards</t>
  </si>
  <si>
    <t>Round 42 Awards</t>
  </si>
  <si>
    <t>Round 43 Awards</t>
  </si>
  <si>
    <t>Round 44 Awards</t>
  </si>
  <si>
    <t>Round 45 Awards</t>
  </si>
  <si>
    <t>Round 46 Awards</t>
  </si>
  <si>
    <t>Round 47 Awards</t>
  </si>
  <si>
    <t>Round 48 Awards</t>
  </si>
  <si>
    <t>Round 49 Awards</t>
  </si>
  <si>
    <t>Round 50 Awards</t>
  </si>
  <si>
    <t>Round 51 Awards</t>
  </si>
  <si>
    <t>Round 52 Awards</t>
  </si>
  <si>
    <t>Round 53 Awards</t>
  </si>
  <si>
    <t>Round 54 Awards</t>
  </si>
  <si>
    <t>Round 55 Awards</t>
  </si>
  <si>
    <t>Round 56 Awards</t>
  </si>
  <si>
    <t>Round 57 Awards</t>
  </si>
  <si>
    <t>Round 58 Awards</t>
  </si>
  <si>
    <t>Round 59 Awards</t>
  </si>
  <si>
    <t>Round 60 Awards</t>
  </si>
  <si>
    <t>Round 61 Awards</t>
  </si>
  <si>
    <t>Total Awards</t>
  </si>
  <si>
    <t>Remaining Credit to Award</t>
  </si>
  <si>
    <t>R</t>
  </si>
  <si>
    <t>Boston / Downtown</t>
  </si>
  <si>
    <t>American Express Company Stable Building, 110-118 Canal Street</t>
  </si>
  <si>
    <t>O, C</t>
  </si>
  <si>
    <t>Senam Kumahia</t>
  </si>
  <si>
    <t>Rhino Capital Investments LLC</t>
  </si>
  <si>
    <t>Adam Burns</t>
  </si>
  <si>
    <t>281 Franklin Development LLC</t>
  </si>
  <si>
    <t>Boston / Roxbury</t>
  </si>
  <si>
    <t>Fall River</t>
  </si>
  <si>
    <t>Globe Yarn Mills - Mill #1, 460 Globe Street</t>
  </si>
  <si>
    <t>Edd Hamzanlui</t>
  </si>
  <si>
    <t>MassCan Capital LLC</t>
  </si>
  <si>
    <t>Greenfield</t>
  </si>
  <si>
    <t>American House/Wilson's Block (Condo 2), 242 Main Street</t>
  </si>
  <si>
    <t>C</t>
  </si>
  <si>
    <t>John Williams</t>
  </si>
  <si>
    <t>Franklin Community Co-op</t>
  </si>
  <si>
    <t>Natick</t>
  </si>
  <si>
    <t>Eliot School, 5 Auburn Street</t>
  </si>
  <si>
    <t>Caitlin Madden</t>
  </si>
  <si>
    <t>Metro West Collaborative Development, Inc.</t>
  </si>
  <si>
    <t>Southbridge</t>
  </si>
  <si>
    <t>R, C</t>
  </si>
  <si>
    <t>15, 16, 17, 18, 24, 25, 26, 27</t>
  </si>
  <si>
    <t>Boston / Charlestown</t>
  </si>
  <si>
    <t>Building 104 - Pattern Shop, 104 First Avenue</t>
  </si>
  <si>
    <t>Rachana Crowley</t>
  </si>
  <si>
    <t>The Community Builders, Inc.</t>
  </si>
  <si>
    <t>Walnut Park Apartment Tower, 1990 Columbus Street</t>
  </si>
  <si>
    <t>46, 47, 48, 49, 50, 51, 52, 53, 54, 55, 56, 57, 58, 59, 60, 61</t>
  </si>
  <si>
    <t>Priscilla MacKenzie Bok</t>
  </si>
  <si>
    <t>Boston Housing Capital Investment Corporation, c/o Boston Housing Authority</t>
  </si>
  <si>
    <t>Boston / Back Bay</t>
  </si>
  <si>
    <t>Wesleyan Building, 
580 Boylston Street</t>
  </si>
  <si>
    <t>60, 61</t>
  </si>
  <si>
    <t>Marcel Safar</t>
  </si>
  <si>
    <t>581 Boylston Street JV LLC</t>
  </si>
  <si>
    <t>Worcester</t>
  </si>
  <si>
    <t>Second State Mutual Life Company Building, 340 Main Street</t>
  </si>
  <si>
    <t>C, R</t>
  </si>
  <si>
    <t>51, 52, 53, 54, 55, 56, 57, 58, 59, 60, 61</t>
  </si>
  <si>
    <t>Aaron Papowitz</t>
  </si>
  <si>
    <t>5 Slater, LLC</t>
  </si>
  <si>
    <t>Worcester Five Cents Savings Bank, 316 Main Street</t>
  </si>
  <si>
    <t>C, O</t>
  </si>
  <si>
    <t>Thomas J. Cunningham</t>
  </si>
  <si>
    <t>316 Main Street Worcester LLC</t>
  </si>
  <si>
    <t>Templeton</t>
  </si>
  <si>
    <t>Baldwinville Elementary School, 16 School Street</t>
  </si>
  <si>
    <t>56, 57, 58, 59, 60, 61</t>
  </si>
  <si>
    <t>Jason Korb</t>
  </si>
  <si>
    <t>CC MPZ School Street LLC</t>
  </si>
  <si>
    <t>Lynn</t>
  </si>
  <si>
    <t>Lynn Armory &amp; Motor Vehicle Storage Garage, 38 Common Street</t>
  </si>
  <si>
    <t>45, 46, 47, 48, 49, 50, 51, 52, 53, 54, 55, 56, 57, 58, 59, 60, 61</t>
  </si>
  <si>
    <t>Charles Gaeta</t>
  </si>
  <si>
    <t>Neighborhood Development Associates</t>
  </si>
  <si>
    <t>Haverhill</t>
  </si>
  <si>
    <t>Adams Building, 38 Washington Street</t>
  </si>
  <si>
    <t>O, R</t>
  </si>
  <si>
    <t>Rob Landry</t>
  </si>
  <si>
    <t>38-42 Washington St., LLC</t>
  </si>
  <si>
    <t>Lowell</t>
  </si>
  <si>
    <t>James Boyle Building, 637 Middlesex Street</t>
  </si>
  <si>
    <t>Gwen Lawson</t>
  </si>
  <si>
    <t>635 Middlesex St LLC</t>
  </si>
  <si>
    <t>Attleboro</t>
  </si>
  <si>
    <t>Makepeace Company Mill, 46 Pine Street</t>
  </si>
  <si>
    <t>50, 51, 52, 53, 54, 55, 56, 57, 58, 59, 60, 61</t>
  </si>
  <si>
    <t>Rodger Brown</t>
  </si>
  <si>
    <t>Preservation of Affordable Housing Inc.</t>
  </si>
  <si>
    <t>Hebron Manufacturing Company, 0 Read Street</t>
  </si>
  <si>
    <t>50, 51, 52, 53, 54, 55, 56, 57, 58, 60, 61</t>
  </si>
  <si>
    <t>Nantucket</t>
  </si>
  <si>
    <t>Lena Grouard House,
89 Easton Street</t>
  </si>
  <si>
    <t>William M. Murphy</t>
  </si>
  <si>
    <t>89 Easton Street Nominee Trust 
c/o "Una Murphy 2012 Trust"</t>
  </si>
  <si>
    <t>New Bedford</t>
  </si>
  <si>
    <t>Cambridge</t>
  </si>
  <si>
    <t>Sacred Heart Rectory, School, and Convent, 49 Sixth Street and 159 Thorndike Street</t>
  </si>
  <si>
    <t>55, 56, 57, 58, 59, 60, 61</t>
  </si>
  <si>
    <t>Aaron Gornstein</t>
  </si>
  <si>
    <t xml:space="preserve">Preservation of Affordable Housing </t>
  </si>
  <si>
    <t>Springfield</t>
  </si>
  <si>
    <t>Van Der Heyden Apartments, 774 State Street</t>
  </si>
  <si>
    <t>42, 43, 44, 45, 46, 47, 48, 49, 50, 51, 52, 53, 54, 55, 56, 57, 58, 59, 60, 61</t>
  </si>
  <si>
    <t>Jeff Oldenburg</t>
  </si>
  <si>
    <t>Van Der Heyden Associates LP</t>
  </si>
  <si>
    <t>Holyoke</t>
  </si>
  <si>
    <t>Russell-Osborne Building, 245 High Street</t>
  </si>
  <si>
    <t>O</t>
  </si>
  <si>
    <t>Dr. Alejandro Esparza Perez</t>
  </si>
  <si>
    <t>Holyoke Health Center</t>
  </si>
  <si>
    <t>Brockton</t>
  </si>
  <si>
    <t>Corcoran Building, 11-15 Frederick Douglass Avenue</t>
  </si>
  <si>
    <t>Tanetta Williams</t>
  </si>
  <si>
    <t>Innovative Community Development, Inc.</t>
  </si>
  <si>
    <t>Clark Block, 
401-409 Main Street</t>
  </si>
  <si>
    <t>Obiora Menkiti</t>
  </si>
  <si>
    <t>403 Main Street Partners LLC</t>
  </si>
  <si>
    <t>The Parker House,
60 School Street</t>
  </si>
  <si>
    <t>H</t>
  </si>
  <si>
    <t>Clint Gulick</t>
  </si>
  <si>
    <t>Omni Boston Corporation d/b/a Omni Parker House</t>
  </si>
  <si>
    <t>Crafts Block, 
141-147 High Street</t>
  </si>
  <si>
    <t>Vadim Tulchnsky</t>
  </si>
  <si>
    <t>Crafts Block, LLC</t>
  </si>
  <si>
    <t>Boston / Dorchester</t>
  </si>
  <si>
    <t>John W. Field House, 10 Melville Ave</t>
  </si>
  <si>
    <t>58, 59, 60, 61</t>
  </si>
  <si>
    <t>Oyi Onuma</t>
  </si>
  <si>
    <t>10 Melville, LLC</t>
  </si>
  <si>
    <t>Elmcourt Hotel, 33 West Elm Street</t>
  </si>
  <si>
    <t>55, 61</t>
  </si>
  <si>
    <t>Steven Young</t>
  </si>
  <si>
    <t>Bryant Hotel, LLC</t>
  </si>
  <si>
    <t>Chester</t>
  </si>
  <si>
    <t>Chester High School, 1 School Street</t>
  </si>
  <si>
    <t>Paul Lischetti</t>
  </si>
  <si>
    <t>Chester Commons LLC</t>
  </si>
  <si>
    <t>Ransom F. Taylor Block, 526 Main Street</t>
  </si>
  <si>
    <t>43, 45, 46, 47, 48, 49, 50, 51, 52, 53, 54, 55, 56, 57, 58, 59, 60, 61</t>
  </si>
  <si>
    <t>Bo Menkiti</t>
  </si>
  <si>
    <t>526 Main Street Partners LLC</t>
  </si>
  <si>
    <t>Chicopee</t>
  </si>
  <si>
    <t>The Belcher School, 10 Southwick Street</t>
  </si>
  <si>
    <t>48, 49, 50, 51, 52, 53, 54, 55, 56, 57, 58, 59, 60, 61</t>
  </si>
  <si>
    <t>Stephen Huntley</t>
  </si>
  <si>
    <t>Valley Opportunity Council, Inc.</t>
  </si>
  <si>
    <t>Kane Building, 204 Main Street</t>
  </si>
  <si>
    <t>47, 48, 49, 50, 51, 52, 53, 54, 55, 56, 57, 58, 59, 60, 61</t>
  </si>
  <si>
    <t>204 Main Street Partners LLC</t>
  </si>
  <si>
    <t>Hotel Osmund &amp; Annex, 87-93 &amp; 103 Liberty Street</t>
  </si>
  <si>
    <t>Mark Evans</t>
  </si>
  <si>
    <t>Lynn Shelter Association, Inc.</t>
  </si>
  <si>
    <t>St. Catherine's Convent / Dominican Academy, 
37 Park Street</t>
  </si>
  <si>
    <t>James M. Karam</t>
  </si>
  <si>
    <t>37 Park Street Partners, 
c/o Karam Management</t>
  </si>
  <si>
    <t>Boston / East Boston</t>
  </si>
  <si>
    <t>Engel-Cone Shoe Company, 183 Orleans Street</t>
  </si>
  <si>
    <t>39, 41, 42, 43, 44, 45, 46, 47, 48, 49, 50, 51, 52, 53, 54, 55, 56, 57, 58, 59, 60, 61</t>
  </si>
  <si>
    <t>Pravin Patel</t>
  </si>
  <si>
    <t>Hudson 62 Realty LLC</t>
  </si>
  <si>
    <t>Fitchburg</t>
  </si>
  <si>
    <t>Heywood Manufacturing Co., 87-91 River Street</t>
  </si>
  <si>
    <t>Norm Gariepy</t>
  </si>
  <si>
    <t>IVJ Group, LLC</t>
  </si>
  <si>
    <t>Lee</t>
  </si>
  <si>
    <t>Eagle Mill, 73 West Center Street</t>
  </si>
  <si>
    <t>44, 45, 46, 47, 48, 49, 50, 51, 52, 53, 54, 56, 57, 58, 59, 60, 61</t>
  </si>
  <si>
    <t>Michael Francis
Jon Rudzinski</t>
  </si>
  <si>
    <t>Eagle Mill Machine Shop LLC
BHDC-RLD Lee LLC</t>
  </si>
  <si>
    <t>Sargent Card Clothing Company, 300 Southbridge Street</t>
  </si>
  <si>
    <t>Fernando Dalfior</t>
  </si>
  <si>
    <t>8-10 Upland Road LLC</t>
  </si>
  <si>
    <t>Wright's Block, 106-120 High Street</t>
  </si>
  <si>
    <t>William Womeldorf</t>
  </si>
  <si>
    <t>Wrights Block LLC</t>
  </si>
  <si>
    <t>Franklin Block, 200 Merrimack Street</t>
  </si>
  <si>
    <t>R, O</t>
  </si>
  <si>
    <t>Jonathan Cody</t>
  </si>
  <si>
    <t>200 Merrimack LLC</t>
  </si>
  <si>
    <t>Westfield</t>
  </si>
  <si>
    <t>Old Westfield Town Hall,
20 Broad Street</t>
  </si>
  <si>
    <t>Ann Lentini</t>
  </si>
  <si>
    <t>Domus, Inc.</t>
  </si>
  <si>
    <t>W.B. Thom Building, 266 River Road</t>
  </si>
  <si>
    <t>Jonathan Cozzens</t>
  </si>
  <si>
    <t>266 River Street Redevelopment LLC</t>
  </si>
  <si>
    <t>Rockland</t>
  </si>
  <si>
    <t>Holy Family School, 6 Delprete Ave</t>
  </si>
  <si>
    <t>52, 53, 54, 55, 56, 57, 58, 59, 60, 61</t>
  </si>
  <si>
    <t>Eric Kuczarski</t>
  </si>
  <si>
    <t>Connolly and Partners, LLC</t>
  </si>
  <si>
    <t>Jacob Rogers House, 285 Andover Street</t>
  </si>
  <si>
    <t>285 Andover Street LLC</t>
  </si>
  <si>
    <t>Webster Building, 29 Washington Street</t>
  </si>
  <si>
    <t>29 Washington Street LLC</t>
  </si>
  <si>
    <t>Hudson</t>
  </si>
  <si>
    <t>Apsley Rubber Factory, Main Factory Building, 71 Apsley Street</t>
  </si>
  <si>
    <t>Eric Chaves</t>
  </si>
  <si>
    <t>Apsley Mill LLC</t>
  </si>
  <si>
    <t>Leominster</t>
  </si>
  <si>
    <t>Earl Company Factory, 34 Tremaine Street</t>
  </si>
  <si>
    <t>54, 55, 56, 57, 58, 59, 60, 61</t>
  </si>
  <si>
    <t>Dan Botwinik</t>
  </si>
  <si>
    <t>34 Tremaine LLC</t>
  </si>
  <si>
    <t>Residences at The Vault (aka Federal Land Bank of Springfield Building), 310 State Street</t>
  </si>
  <si>
    <t>Gordon Pulsifer</t>
  </si>
  <si>
    <t>Residences at The Vault, LP (Residences at The Vault, LLC, Its General Partner)</t>
  </si>
  <si>
    <t>Merrick Park Apartments (aka Springfield Fire and Marine Insurance Company Building), 195 State Street</t>
  </si>
  <si>
    <t>Merrick Park Apartments, LP (Merrick Park Apartments, LLC, Its General Partner)</t>
  </si>
  <si>
    <t>F.A. Whitney Carriage Company Complex, 120-128 Water Street</t>
  </si>
  <si>
    <t>Michael Greenfield</t>
  </si>
  <si>
    <t>Whitney Carriage Associates LP</t>
  </si>
  <si>
    <t>Salem</t>
  </si>
  <si>
    <t>St. James Catholic Church School, 160 Federal Street (formerly 154 Federal Street)</t>
  </si>
  <si>
    <t>44, 45, 46, 47, 48, 49, 50, 51, 52, 53, 54, 55, 56, 57, 58, 59, 60, 61</t>
  </si>
  <si>
    <t>Felicia Pierce</t>
  </si>
  <si>
    <t>Salem Schools Owners LLC</t>
  </si>
  <si>
    <t>Hotel Grayson, 32 Federick Douglass Avenue</t>
  </si>
  <si>
    <t>Tim Doherty</t>
  </si>
  <si>
    <t>Neighborhood Housing Services of the South Shore, Inc. d/b/a NeighborWorks Housing Solutions</t>
  </si>
  <si>
    <t>Parsons Apartment House, 169 Maple Street</t>
  </si>
  <si>
    <t>41, 42, 43, 44, 45, 59, 60, 61</t>
  </si>
  <si>
    <t>Juan Prieto</t>
  </si>
  <si>
    <t>Davenport Advisors LLC</t>
  </si>
  <si>
    <t>Pittsfield</t>
  </si>
  <si>
    <t>Wright Building, 239-261 North Street</t>
  </si>
  <si>
    <t>45, 47, 48, 49, 50, 51, 52, 53, 54, 55, 56, 57, 58, 59, 60, 61</t>
  </si>
  <si>
    <t>Louis C. Allegrone</t>
  </si>
  <si>
    <t>A.C. Enterprises, LLC (Allegrone Companies)</t>
  </si>
  <si>
    <t>Zeiterion Theater, 674-680 Purchase Street</t>
  </si>
  <si>
    <t>E, Arts</t>
  </si>
  <si>
    <t>51, 53, 54, 55, 56, 57, 58, 59, 60, 61</t>
  </si>
  <si>
    <t>Rosemary Gill</t>
  </si>
  <si>
    <t>The Zeiterion Theatre, Inc.</t>
  </si>
  <si>
    <t>Capital Theater, 1418-1440 Acushnet Avenue</t>
  </si>
  <si>
    <t>47, 49, 50, 51, 52, 53, 54, 55, 56, 57, 58, 59, 60, 61</t>
  </si>
  <si>
    <t>Corinn Williams</t>
  </si>
  <si>
    <t>Community Economic Development Center, New Bedford, MA</t>
  </si>
  <si>
    <t xml:space="preserve">Kilburn Mill No. 2, 89-93 West Rodney French Boulevard </t>
  </si>
  <si>
    <t>41, 42, 43, 44, 45, 46, 47, 48, 49, 50, 51, 52, 53, 54, 55, 56, 57, 58, 59, 60, 61</t>
  </si>
  <si>
    <t>Andrew Bishins</t>
  </si>
  <si>
    <t>Erika Realty Trust</t>
  </si>
  <si>
    <t>White Terrace Apartments, 592-596 North Street</t>
  </si>
  <si>
    <t>35, 36, 37, 38, 39, 40, 41, 42, 43, 44, 45, 46, 47, 48, 49, 50, 51, 52, 53, 58, 59, 60, 61</t>
  </si>
  <si>
    <t>Larry Regan</t>
  </si>
  <si>
    <t>White Terrace Building LLC</t>
  </si>
  <si>
    <t>59, 60, 61</t>
  </si>
  <si>
    <t>Durfee Block, 80-84 North Main Street</t>
  </si>
  <si>
    <t>Monte Ferris</t>
  </si>
  <si>
    <t>Durfee Trust Limited Partnership</t>
  </si>
  <si>
    <t>John Vlahos Buidling, 
199 Market Street</t>
  </si>
  <si>
    <t>Scott Anderson</t>
  </si>
  <si>
    <t>199 Market Street, LLC</t>
  </si>
  <si>
    <t>Waldo Street Police Station, District Court and Fire House, 1 Exchange Place</t>
  </si>
  <si>
    <t>Gerry Kavanaugh</t>
  </si>
  <si>
    <t>Exchange Waldo, LLC</t>
  </si>
  <si>
    <t>Wyman's Exchange, 9 Central Street</t>
  </si>
  <si>
    <t>Ke Ning</t>
  </si>
  <si>
    <t>Footprint Developments LLC</t>
  </si>
  <si>
    <t>Great Barrington</t>
  </si>
  <si>
    <t>Housatonic Grammar School, 207 Pleasant Street North</t>
  </si>
  <si>
    <t>David Carver</t>
  </si>
  <si>
    <t>WDM Properties, LLC</t>
  </si>
  <si>
    <t>Upham's Corner Market Buildings B &amp; C, 612-618 Columbia Road</t>
  </si>
  <si>
    <t xml:space="preserve">Michael J. Mattos </t>
  </si>
  <si>
    <t>AHSC Columbia Uphams LLC</t>
  </si>
  <si>
    <t>Union Belt Co. Factory, 66 Troy Street</t>
  </si>
  <si>
    <t>52, 53, 56, 59, 60, 61</t>
  </si>
  <si>
    <t>Anthony F. Cordeiro</t>
  </si>
  <si>
    <t>66 Troy St, LLC</t>
  </si>
  <si>
    <t>Lawrence</t>
  </si>
  <si>
    <t>Tops Mill, 602 &amp; 610 Broadway</t>
  </si>
  <si>
    <t>Andrew Waxman</t>
  </si>
  <si>
    <t>Dudley</t>
  </si>
  <si>
    <t>Stevens Linen Mill, 8 Mill Street</t>
  </si>
  <si>
    <t>14, 16, 21, 22, 23, 24, 25, 26, 28, 29, 30, 31, 32, 33, 34, 35, 37, 39, 48, 50, 51, 52, 53, 54, 55, 56, 57, 58, 59, 60, 61</t>
  </si>
  <si>
    <t>John Gumpert</t>
  </si>
  <si>
    <t>Stevens Mill Owner LLC</t>
  </si>
  <si>
    <t>St. Mary's Home for Aged and Orphan Children, 593 Kempton Street</t>
  </si>
  <si>
    <t>Daniel Cruz, Jr.</t>
  </si>
  <si>
    <t>Cruz Development Corporation</t>
  </si>
  <si>
    <t>St. Joseph &amp; St. Therese's School, 35 Kearsarge Street</t>
  </si>
  <si>
    <t>Sanford Spinning Company, 206 Globe Mills Avenue</t>
  </si>
  <si>
    <t>Roberto Pereyra</t>
  </si>
  <si>
    <t>Sanford Spinning Mills LLC</t>
  </si>
  <si>
    <t>Gloucester</t>
  </si>
  <si>
    <t>Pattillo Building, 67 Middle Street</t>
  </si>
  <si>
    <t>49, 50, 51, 52, 53, 54, 55, 56, 57, 58, 59, 60, 61</t>
  </si>
  <si>
    <t>Chris Lovasco</t>
  </si>
  <si>
    <t>YNS Affordable Housing, Inc.</t>
  </si>
  <si>
    <t>Medfield</t>
  </si>
  <si>
    <t>Medfield State Hospital, 45 Hospital Road (Chapel and Infirmary)</t>
  </si>
  <si>
    <t>Arts Center</t>
  </si>
  <si>
    <t>Jean Mineo</t>
  </si>
  <si>
    <t>Cultural Alliance of Medfield</t>
  </si>
  <si>
    <t>Longfellow Court, 1200 Massachusetts Avenue</t>
  </si>
  <si>
    <t>Jameson Brown</t>
  </si>
  <si>
    <t>Arrow Associates LLC</t>
  </si>
  <si>
    <t>Kunhardt Mills Building 11: Dye Works Building, 50 Island Street</t>
  </si>
  <si>
    <t>38, 39, 40, 41, 42, 43, 44, 45, 46, 47, 48, 49, 50, 51, 52, 53, 54, 55, 56, 57, 58, 59, 60, 61</t>
  </si>
  <si>
    <t>Jessica Andors</t>
  </si>
  <si>
    <t>Lawrence Community Works Inc.</t>
  </si>
  <si>
    <t>Kennedy Clothing Company Building, 132-134 Main Street</t>
  </si>
  <si>
    <t>David Traggorth</t>
  </si>
  <si>
    <t>142 Main Historic LLC</t>
  </si>
  <si>
    <t>Hutchinson-Clark Block, 55-65 Munroe Street</t>
  </si>
  <si>
    <t>47, 48, 49, 50, 51, 52, 53, 55, 56, 57, 58, 59, 60, 61</t>
  </si>
  <si>
    <t>Kurt Lange</t>
  </si>
  <si>
    <t>The Haven Project Inc.</t>
  </si>
  <si>
    <t>Easthampton</t>
  </si>
  <si>
    <t>Easthampton Old Town Hall, 43 Main Street</t>
  </si>
  <si>
    <t>Arts, Community</t>
  </si>
  <si>
    <t>46, 47, 49, 50, 51, 52, 53, 54, 56, 57, 58, 60, 61</t>
  </si>
  <si>
    <t>Burns Maxey</t>
  </si>
  <si>
    <t>CitySpace, Inc</t>
  </si>
  <si>
    <t>East Boston Steam Sewerage Pumping Station, 605 Chelsea Street/20 Addison Street</t>
  </si>
  <si>
    <t>Jacob Citrin</t>
  </si>
  <si>
    <t>605 Chelsea LLC</t>
  </si>
  <si>
    <t>George H. Dunbar School, 338 Dartmouth Street</t>
  </si>
  <si>
    <t>American Optical Company Complex: Building 13, 14 &amp; 17, 25-35 Case Street</t>
  </si>
  <si>
    <t>Charles F. Norton</t>
  </si>
  <si>
    <t>Southbridge Associates II LLC/Southbridge Associates III LLC</t>
  </si>
  <si>
    <t>Hildreth Building, 33-45 Merrimack Street</t>
  </si>
  <si>
    <t>David Steinbergh</t>
  </si>
  <si>
    <t>RCG 45 Merrimack Street OZ Business LLC</t>
  </si>
  <si>
    <t>Hamilton Mills Buildings 6, 7, 9,10 and 14, 62-64 Mill Street</t>
  </si>
  <si>
    <t>I, O</t>
  </si>
  <si>
    <t>39, 40, 41, 42, 43, 44, 45, 46, 47, 48, 49, 50, 51, 52, 53, 54, 55, 56, 57, 58, 59, 61</t>
  </si>
  <si>
    <t>Alessandra Simonelli-Jacques</t>
  </si>
  <si>
    <t>Mill Street Realty, Inc.</t>
  </si>
  <si>
    <t>Worcester Art Museum, 55 Salisbury Street</t>
  </si>
  <si>
    <t>Mark Spuria</t>
  </si>
  <si>
    <t>Worcester Art Museum</t>
  </si>
  <si>
    <t>Paul Revere Life Insurance Company Building, 18 Chestnut Street</t>
  </si>
  <si>
    <t>34, 35, 36, 37, 38, 39, 40, 41, 42, 43, 47, 48, 49, 50, 51, 61</t>
  </si>
  <si>
    <t>Kathryn Krock Parvin</t>
  </si>
  <si>
    <t>Chestnut Street Properties LLC</t>
  </si>
  <si>
    <t>Notre Dame Rectory, 529 Eastern Avenue</t>
  </si>
  <si>
    <t>51, 52, 53, 54, 55, 56, 57, 58, 59</t>
  </si>
  <si>
    <t>Sylvan Quallo</t>
  </si>
  <si>
    <t>River Falls 529 LLC</t>
  </si>
  <si>
    <t>Worcester Boys Club, 2 Ionic Avenue</t>
  </si>
  <si>
    <t>E, C</t>
  </si>
  <si>
    <t>39, 40, 41, 42, 43, 44, 45, 46, 47, 48, 49, 50, 51, 52, 53, 54, 55, 56, 57, 59, 60, 61</t>
  </si>
  <si>
    <t>Laura Marotta</t>
  </si>
  <si>
    <t>Creative Hub Worcester</t>
  </si>
  <si>
    <t>Harwood &amp; Quincy Machine Company, 50 Lagrange Street</t>
  </si>
  <si>
    <t>Jon Rudzinkski</t>
  </si>
  <si>
    <t>Worcester Lagrange MM LLC</t>
  </si>
  <si>
    <t>L. D. Thayer Manufacturing Company, 47 Lagrange Street</t>
  </si>
  <si>
    <t>Jon Rudzinski</t>
  </si>
  <si>
    <t>L. Robbins Machine Shop, 42 Lagrange Street</t>
  </si>
  <si>
    <t>P. E. Somers Manufacturing Company, 35 Lagrange Street</t>
  </si>
  <si>
    <t>The Aurora Hotel, 660 Main Street</t>
  </si>
  <si>
    <t>J.A. Colvin Lofts, 98 Beacon Street</t>
  </si>
  <si>
    <t>Taylor Bearden</t>
  </si>
  <si>
    <t>98 Beacon Street LLC</t>
  </si>
  <si>
    <t>Washburn &amp; Moen North Works Cotton Mill, 90 Grove Street</t>
  </si>
  <si>
    <t>Hamid Mohaghegh</t>
  </si>
  <si>
    <t>Grove Street Family Properties LLC</t>
  </si>
  <si>
    <t>Massachusetts Mills: Mill No.3/Picker House &amp; Boiler House, 95 Bridge Street</t>
  </si>
  <si>
    <t>1, 2, 3, 5, 20, 21, 22, 23, 24, 25, 26, 27, 28, 29, 30, 31, 32, 33, 34, 35, 36, 37, 38, 39, 40, 41, 42, 43, 44, 45, 46, 47, 48, 49, 50, 51, 52, 53, 54, 55, 56, 57, 58, 59, 60, 61</t>
  </si>
  <si>
    <t>Joseph R. Mullins</t>
  </si>
  <si>
    <t>Massachusetts Mills III Limited Partnership</t>
  </si>
  <si>
    <t>Massachusetts Cotton Mills - Main Power House (Section 18), 169.1 Bridge Street</t>
  </si>
  <si>
    <t>57, 58, 59, 60, 61</t>
  </si>
  <si>
    <t>Joseph Mullins</t>
  </si>
  <si>
    <t>Taunton</t>
  </si>
  <si>
    <t>Union Block - 1-7 Main Street</t>
  </si>
  <si>
    <t>31, 35, 36, 37, 38, 39, 40, 41, 42, 43, 44, 45, 47, 48, 49, 50, 55, 56, 59, 60, 61</t>
  </si>
  <si>
    <t>Philip Giffee</t>
  </si>
  <si>
    <t>Union Block Rental Limited Partnership</t>
  </si>
  <si>
    <t>Union Block - 13-19 Main Street</t>
  </si>
  <si>
    <t>Union Block - 21-25 Main Street</t>
  </si>
  <si>
    <t>31, 35, 36, 37, 38, 39, 40, 41, 42, 43, 44, 45, 47, 48, 49, 50, 52, 53, 55, 56, 59, 60, 61</t>
  </si>
  <si>
    <t>Union Block - 27-31 Main Street</t>
  </si>
  <si>
    <t>31, 35, 36, 37, 38, 39, 41, 42, 43, 44, 45, 47, 48, 49, 50, 51, 52, 53, 55, 56, 59, 60, 61</t>
  </si>
  <si>
    <t>Chelsea</t>
  </si>
  <si>
    <t>Commandant's House - Veterans' Home in Chelsea, 
95 Crest Avenue</t>
  </si>
  <si>
    <t>Charlie Adams</t>
  </si>
  <si>
    <t>CSH Phase I LLC</t>
  </si>
  <si>
    <t>Laundry Building - Veterans' Home in Chelsea,
95 Crest Avenue</t>
  </si>
  <si>
    <t>Paul Morgan House, 21 Cedar Street</t>
  </si>
  <si>
    <t>Daniel Stroe</t>
  </si>
  <si>
    <t>Cedar Place Realty Trust</t>
  </si>
  <si>
    <t>Hotel Dartmouth, 39-57 Warren Street</t>
  </si>
  <si>
    <t>46, 47, 48, 49, 50, 51, 52, 53, 54, 55, 56, 57, 58, 59, 60</t>
  </si>
  <si>
    <t>N. Paul TonThat</t>
  </si>
  <si>
    <t>Nuestra Communidad Development Corporation</t>
  </si>
  <si>
    <t>Sargent-Prince Block, 37-51 Roxbury Street</t>
  </si>
  <si>
    <t>A. Mille Apartment Block (Four Forest), 4-4A Forest Street</t>
  </si>
  <si>
    <t>48, 49, 50, 57, 58, 59, 60, 61</t>
  </si>
  <si>
    <t>Nuestra Comunidad Development Corporation</t>
  </si>
  <si>
    <t>Louis Habolow Apartment House (Roxbury Triangle), 116-122 Mt. Pleasant Avenue</t>
  </si>
  <si>
    <t>Roxbury Home for Aged Women (Vila Nova-Burton), 5 Burton Avenue</t>
  </si>
  <si>
    <t>Hotel Rainville, 32 Byers Street</t>
  </si>
  <si>
    <t>Derek Morris</t>
  </si>
  <si>
    <t>Way Finders, Inc.</t>
  </si>
  <si>
    <t>38, 39, 40, 61</t>
  </si>
  <si>
    <t>New Court Terrace: Frederick B. Taylor Block, 76 Byers Street</t>
  </si>
  <si>
    <t>New Court Terrace: William Lay Block, 84-88 Byers Street</t>
  </si>
  <si>
    <t>38, 39, 40, 41, 42, 61</t>
  </si>
  <si>
    <t>Holden</t>
  </si>
  <si>
    <t>Jefferson Manufacturing Company - Buildings 5 &amp; 8, 1665 Main Street</t>
  </si>
  <si>
    <t>Timothy Adler</t>
  </si>
  <si>
    <t>North Village Lofts LLC</t>
  </si>
  <si>
    <t>Jefferson Manufacturing Company - Buildings 3, 6, 9, 1665 Main Street</t>
  </si>
  <si>
    <t>County Commissioners Buidling and Superior Court Building, 32-34 Federal Street</t>
  </si>
  <si>
    <t>56, 57, 61</t>
  </si>
  <si>
    <t>Gilbert J. Winn</t>
  </si>
  <si>
    <t>Winn Development Company LP By: WDP Manager Copr., its Manager</t>
  </si>
  <si>
    <t>Clinton</t>
  </si>
  <si>
    <t>Bigelow Carpet Company Woolen Mills - Buildings 2, 3, 4, 5, 500 Main Street</t>
  </si>
  <si>
    <t>Jeffrey Cunningham</t>
  </si>
  <si>
    <t>CIG - 218 Shrewsbury LLC</t>
  </si>
  <si>
    <t>Marc Dohan</t>
  </si>
  <si>
    <t>NewVue Communities</t>
  </si>
  <si>
    <t>B.F. Brown Junior High School, 62 Academy Street</t>
  </si>
  <si>
    <t>Fitchburg City Stable, High Street</t>
  </si>
  <si>
    <t>39, 40, 41, 42, 43, 44, 45, 46, 53, 54, 55, 56, 57, 58, 59, 60, 61</t>
  </si>
  <si>
    <t>Athol</t>
  </si>
  <si>
    <t>Riverbend Street School and Ellen Bigelow School, 184 Riverbend Street and 125 Allen Street</t>
  </si>
  <si>
    <t>50, 51, 54, 55, 56, 57, 58, 59, 60, 61</t>
  </si>
  <si>
    <t>NewVue Affordable Housing Corporation</t>
  </si>
  <si>
    <t>Boston / Fenway</t>
  </si>
  <si>
    <t>Karen T. Gately</t>
  </si>
  <si>
    <t>Roxbury Tenants of Harvard Inc</t>
  </si>
  <si>
    <t>James Harmon Commercial Block, 733-747 Huntington Avenue</t>
  </si>
  <si>
    <t>44, 45, 46, 47, 48, 49, 50, 51, 52, 58, 59, 60, 61</t>
  </si>
  <si>
    <t>Avondale Apartments and Chambers, 777-779 Huntington Avenue</t>
  </si>
  <si>
    <t>46, 47, 48, 49, 50, 51, 52, 61</t>
  </si>
  <si>
    <t>Roxbury Tenants of Harvard, Inc.</t>
  </si>
  <si>
    <t>Boston / South End</t>
  </si>
  <si>
    <t>Casas Borinquen, 2 Aquadilla Street</t>
  </si>
  <si>
    <t>Vanessa Calderón-Rosado</t>
  </si>
  <si>
    <t>Inquilinos Boricuas en Accion, Inc. (IBA)</t>
  </si>
  <si>
    <t>Casas Borinquen, 328-330 Shawmut Avenue</t>
  </si>
  <si>
    <t>Casas Borinquen, 334 Shawmut Avenue</t>
  </si>
  <si>
    <t>Casas Borinquen, 401 Shawmut Avenue</t>
  </si>
  <si>
    <t>Hotel Sun, 403 Shawmut Avenue</t>
  </si>
  <si>
    <t>Casas Borinquen, 638 Tremont Avenue</t>
  </si>
  <si>
    <t>Casas Borinquen, 10 Upton Street</t>
  </si>
  <si>
    <t>Casas Borinquen, 75 West Brookline Street Street</t>
  </si>
  <si>
    <t>59, 60</t>
  </si>
  <si>
    <t>Casas Borinquen, 79 West Brookline Street</t>
  </si>
  <si>
    <t>Worcester Boys' Club, Lincoln Square, 16 Salisbury Street</t>
  </si>
  <si>
    <t>34, 35, 36, 37, 38, 39, 40, 41, 42, 43, 44, 46, 47, 48, 49, 50, 51, 53, 54, 55, 56, 57, 58, 59, 60, 61</t>
  </si>
  <si>
    <t>Adam Stein</t>
  </si>
  <si>
    <t>Lincoln Square Four Limited Partnership</t>
  </si>
  <si>
    <t>Taylor &amp; Farley Organ Factory, 15-21 Hermon Street</t>
  </si>
  <si>
    <t>Brendan Gove</t>
  </si>
  <si>
    <t>Taylor Farley Factory, LLC</t>
  </si>
  <si>
    <t>Farr Alpaca Mill (Buildings 6, 5, and Northeast End of Building 4), 130 Appleton Street</t>
  </si>
  <si>
    <t>39, 40, 41, 42, 43, 44, 45, 46, 47, 48, 49, 50, 51, 53, 54, 55, 56, 57, 58, 59, 60, 61</t>
  </si>
  <si>
    <t>Appleton Redevelopment Limited Partnership</t>
  </si>
  <si>
    <t>Farr Alpaca Mill (Bldg 3 and southeast end of Bldg 4), 130 Appleton Street</t>
  </si>
  <si>
    <t>Aaron Vega</t>
  </si>
  <si>
    <t>Appleton Redevelopment Phase 2 Limited Partnership</t>
  </si>
  <si>
    <t>Joseph Grinnell Mansion, 
379 County Street</t>
  </si>
  <si>
    <t>Michael Mattos</t>
  </si>
  <si>
    <t>Grinnell Mansion Associates LP</t>
  </si>
  <si>
    <t>St. Joseph School, 
57 Linden Street</t>
  </si>
  <si>
    <t>Acushnet Commons LP</t>
  </si>
  <si>
    <t>Robert C. Ingraham School, 80 Rivet Street</t>
  </si>
  <si>
    <t>Ingraham School LLC</t>
  </si>
  <si>
    <t>Medfield State Hospital Residential Redevelopment - Building 1 - Hillside House, 45 Hospital Road</t>
  </si>
  <si>
    <t>Rebecca Hemenway</t>
  </si>
  <si>
    <t>Trinity Acquisitions LLC</t>
  </si>
  <si>
    <t>Medfield State Hospital Residential Redevelopment - Building 2 - West Hall, 45 Hospital Road</t>
  </si>
  <si>
    <t>Medfield State Hospital Residential Redevelopment - Building 3 - F Ward, 45 Hospital Road</t>
  </si>
  <si>
    <t>Medfield State Hospital Residential Redevelopment - Building 4 - D Ward, 45 Hospital Road</t>
  </si>
  <si>
    <t>Medfield State Hospital Residential Redevelopment - Building 5 - E and L Ward, 45 Hospital Road</t>
  </si>
  <si>
    <t>Medfield State Hospital Residential Redevelopment - Building 6 - F Ward, 45 Hospital Road</t>
  </si>
  <si>
    <t>Medfield State Hospital Residential Redevelopment - Building 7 - S Ward, 45 Hospital Road</t>
  </si>
  <si>
    <t>Medfield State Hospital Residential Redevelopment - Building 8 - E and L Ward, 45 Hospital Road</t>
  </si>
  <si>
    <t>Medfield State Hospital Residential Redevelopment - Building 9 - D Ward, 45 Hospital Road</t>
  </si>
  <si>
    <t>Medfield State Hospital Residential Redevelopment - Building 11 - C Ward, 45 Hospital Road</t>
  </si>
  <si>
    <t>Medfield State Hospital Residential Redevelopment - Building 12 - B Ward, 45 Hospital Road</t>
  </si>
  <si>
    <t>Medfield State Hospital Residential Redevelopment - Building 13 - E and L Ward, 45 Hospital Road</t>
  </si>
  <si>
    <t>Medfield State Hospital Residential Redevelopment - Building 14 - B Ward, 45 Hospital Road</t>
  </si>
  <si>
    <t>Medfield State Hospital Residential Redevelopment - Building 15 - C Ward, 45 Hospital Road</t>
  </si>
  <si>
    <t>Medfield State Hospital Residential Redevelopment - Building 16 - D Ward, 45 Hospital Road</t>
  </si>
  <si>
    <t>Medfield State Hospital Residential Redevelopment - Building 17 - E and L Ward, 45 Hospital Road</t>
  </si>
  <si>
    <t>Medfield State Hospital Residential Redevelopment - Building 18 - F Ward, 45 Hospital Road</t>
  </si>
  <si>
    <t>Medfield State Hospital Residential Redevelopment - Building 19 - E and L Ward, 45 Hospital Road</t>
  </si>
  <si>
    <t>Medfield State Hospital Residential Redevelopment - Building 20 - D Ward, 45 Hospital Road</t>
  </si>
  <si>
    <t>Medfield State Hospital Residential Redevelopment - Building 21 - C Ward, 45 Hospital Road</t>
  </si>
  <si>
    <t>Medfield State Hospital Residential Redevelopment - Building 22 - B Ward, 45 Hospital Road</t>
  </si>
  <si>
    <t>Medfield State Hospital Residential Redevelopment - Building 22A - Administration Building, 45 Hospital Road</t>
  </si>
  <si>
    <t>Medfield State Hospital Residential Redevelopment - Building 23 - B Ward, 45 Hospital Road</t>
  </si>
  <si>
    <t>Medfield State Hospital Residential Redevelopment - Building 26 - Clubhouse, 45 Hospital Road</t>
  </si>
  <si>
    <t>Medfield State Hospital Residential Redevelopment - Building 27A - Kitchen/Dining, 45 Hospital Road</t>
  </si>
  <si>
    <t>Medfield State Hospital Residential Redevelopment - Building 28 - Tuberculosis Cottage, 45 Hospital Road</t>
  </si>
  <si>
    <t>Medfield State Hospital Residential Redevelopment - Building 29 - Nurses' Home, 45 Hospital Road</t>
  </si>
  <si>
    <t>D. Donlan Three-Decker, 12 Francis Street</t>
  </si>
  <si>
    <t>44, 45, 46, 47</t>
  </si>
  <si>
    <t>Louisa Lindauer Three-Decker, 16 Francis Street</t>
  </si>
  <si>
    <t>Louisa Lindauer Three-Decker, 18 Francis Street</t>
  </si>
  <si>
    <t>Jane Breen Three-Decker, 20 Francis Street</t>
  </si>
  <si>
    <t>P &amp; J Cannon Three-Decker, 22 Francis Street</t>
  </si>
  <si>
    <t>Daniel Crowley Apartment Building, 30 Francis Street</t>
  </si>
  <si>
    <t>Cornelius J. Donovan Three-Decker, 32 Francis Street</t>
  </si>
  <si>
    <t>Cornelius J. Donovan Three-Decker, 34 Francis Street</t>
  </si>
  <si>
    <t>William S. Cole Three-Decker, 38 Francis Street</t>
  </si>
  <si>
    <t>O. McGovern Three-Decker, 40 Francis Street</t>
  </si>
  <si>
    <t>R &amp; M Hannan Three Decker, 44 Francis Street</t>
  </si>
  <si>
    <t>Michael O'Neil Three Decker, 46 Francis Street</t>
  </si>
  <si>
    <t>Fredericka Ilse Three-Decker, 50 Francis Street</t>
  </si>
  <si>
    <t>Benjamin Sheean Two-Family House, 17 Fenwood Road</t>
  </si>
  <si>
    <t>J. F. Holland Two-Family House, 35 Fenwood Road</t>
  </si>
  <si>
    <t>N. Bailey Two-Family House, 39 Fenwood Road</t>
  </si>
  <si>
    <t>Max Freiman Two-Family House, 43 Fenwood Road</t>
  </si>
  <si>
    <t>E. F. Ewing Two-Family House, 47 Fenwood Road</t>
  </si>
  <si>
    <t>Margaret E. Schofield Two-Family House, 49 Fenwood Road</t>
  </si>
  <si>
    <t>44, 45, 46</t>
  </si>
  <si>
    <t>Daniel Crowley Apartment Building, 5 St. Albans Road</t>
  </si>
  <si>
    <t>Henry G. Dorr Building, 281 Franklin Street</t>
  </si>
  <si>
    <t>Total Prior Awards</t>
  </si>
  <si>
    <t>TCB Putnam LLC</t>
  </si>
  <si>
    <t>American House/Wilson's Block (Condo 1), 242 -258 Main St</t>
  </si>
  <si>
    <t>Round 62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</si>
</sst>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b/>
      <sz val="10.5"/>
      <name val="Arial"/>
      <family val="2"/>
    </font>
    <font>
      <b/>
      <sz val="10.5"/>
      <color indexed="8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indexed="8"/>
      <name val="Arial"/>
      <family val="2"/>
    </font>
    <font>
      <sz val="10.5"/>
      <color rgb="FFFF0000"/>
      <name val="Arial"/>
      <family val="2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left" wrapText="1"/>
    </xf>
    <xf numFmtId="0" fontId="4" fillId="0" borderId="1" xfId="0" applyFont="1" applyBorder="1"/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164" fontId="6" fillId="0" borderId="1" xfId="0" applyNumberFormat="1" applyFont="1" applyFill="1" applyBorder="1"/>
    <xf numFmtId="164" fontId="4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wrapText="1"/>
    </xf>
    <xf numFmtId="1" fontId="5" fillId="2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wrapText="1"/>
    </xf>
    <xf numFmtId="164" fontId="4" fillId="0" borderId="1" xfId="0" applyNumberFormat="1" applyFont="1" applyBorder="1"/>
    <xf numFmtId="164" fontId="6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/>
    <xf numFmtId="0" fontId="4" fillId="0" borderId="0" xfId="0" applyFont="1" applyFill="1" applyBorder="1"/>
    <xf numFmtId="0" fontId="8" fillId="0" borderId="0" xfId="0" applyFont="1" applyBorder="1"/>
    <xf numFmtId="164" fontId="9" fillId="0" borderId="0" xfId="0" applyNumberFormat="1" applyFont="1" applyBorder="1"/>
    <xf numFmtId="164" fontId="8" fillId="0" borderId="0" xfId="0" applyNumberFormat="1" applyFont="1" applyBorder="1"/>
    <xf numFmtId="0" fontId="4" fillId="0" borderId="1" xfId="0" applyNumberFormat="1" applyFont="1" applyFill="1" applyBorder="1" applyAlignment="1">
      <alignment wrapText="1"/>
    </xf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84"/>
  <sheetViews>
    <sheetView tabSelected="1" topLeftCell="B1" zoomScale="70" zoomScaleNormal="70" workbookViewId="0">
      <pane ySplit="1" topLeftCell="A26" activePane="bottomLeft" state="frozen"/>
      <selection activeCell="B1" sqref="B1"/>
      <selection pane="bottomLeft" activeCell="BY2" sqref="BY2"/>
    </sheetView>
  </sheetViews>
  <sheetFormatPr defaultRowHeight="14.25" x14ac:dyDescent="0.25"/>
  <cols>
    <col min="1" max="1" width="6" style="31" hidden="1" customWidth="1"/>
    <col min="2" max="2" width="13.7109375" style="31" customWidth="1"/>
    <col min="3" max="3" width="24.85546875" style="31" customWidth="1"/>
    <col min="4" max="4" width="5" style="31" customWidth="1"/>
    <col min="5" max="5" width="9.85546875" style="31" customWidth="1"/>
    <col min="6" max="6" width="17.140625" style="31" customWidth="1"/>
    <col min="7" max="7" width="17.42578125" style="31" customWidth="1"/>
    <col min="8" max="8" width="17.140625" style="31" customWidth="1"/>
    <col min="9" max="9" width="21.42578125" style="31" customWidth="1"/>
    <col min="10" max="10" width="22.140625" style="31" customWidth="1"/>
    <col min="11" max="11" width="14.28515625" style="31" hidden="1" customWidth="1"/>
    <col min="12" max="12" width="9.28515625" style="31" hidden="1" customWidth="1"/>
    <col min="13" max="13" width="12.42578125" style="31" hidden="1" customWidth="1"/>
    <col min="14" max="14" width="9.140625" style="31" hidden="1" customWidth="1"/>
    <col min="15" max="15" width="12.42578125" style="31" hidden="1" customWidth="1"/>
    <col min="16" max="23" width="9.140625" style="31" hidden="1" customWidth="1"/>
    <col min="24" max="25" width="9.28515625" style="31" hidden="1" customWidth="1"/>
    <col min="26" max="29" width="12.42578125" style="31" hidden="1" customWidth="1"/>
    <col min="30" max="30" width="14.28515625" style="31" hidden="1" customWidth="1"/>
    <col min="31" max="66" width="12.42578125" style="31" hidden="1" customWidth="1"/>
    <col min="67" max="71" width="14.42578125" style="31" hidden="1" customWidth="1"/>
    <col min="72" max="72" width="17.28515625" style="31" customWidth="1"/>
    <col min="73" max="73" width="15.7109375" style="31" customWidth="1"/>
    <col min="74" max="74" width="24.7109375" style="31" customWidth="1"/>
    <col min="75" max="75" width="19.42578125" style="33" customWidth="1"/>
    <col min="76" max="16384" width="9.140625" style="31"/>
  </cols>
  <sheetData>
    <row r="1" spans="1:77" s="28" customFormat="1" ht="40.5" x14ac:dyDescent="0.2">
      <c r="A1" s="2" t="s">
        <v>0</v>
      </c>
      <c r="B1" s="24" t="s">
        <v>1</v>
      </c>
      <c r="C1" s="3" t="s">
        <v>2</v>
      </c>
      <c r="D1" s="4" t="s">
        <v>3</v>
      </c>
      <c r="E1" s="5" t="s">
        <v>4</v>
      </c>
      <c r="F1" s="25" t="s">
        <v>5</v>
      </c>
      <c r="G1" s="25" t="s">
        <v>6</v>
      </c>
      <c r="H1" s="26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574</v>
      </c>
      <c r="BP1" s="7" t="s">
        <v>66</v>
      </c>
      <c r="BQ1" s="7" t="s">
        <v>67</v>
      </c>
      <c r="BR1" s="7" t="s">
        <v>68</v>
      </c>
      <c r="BS1" s="7" t="s">
        <v>69</v>
      </c>
      <c r="BT1" s="7" t="s">
        <v>70</v>
      </c>
      <c r="BU1" s="1" t="s">
        <v>71</v>
      </c>
      <c r="BV1" s="1" t="s">
        <v>72</v>
      </c>
      <c r="BW1" s="27" t="s">
        <v>577</v>
      </c>
    </row>
    <row r="2" spans="1:77" s="29" customFormat="1" ht="85.5" customHeight="1" x14ac:dyDescent="0.2">
      <c r="A2" s="8">
        <v>1058</v>
      </c>
      <c r="B2" s="9" t="s">
        <v>477</v>
      </c>
      <c r="C2" s="10" t="s">
        <v>478</v>
      </c>
      <c r="D2" s="11" t="s">
        <v>73</v>
      </c>
      <c r="E2" s="12" t="s">
        <v>479</v>
      </c>
      <c r="F2" s="13">
        <v>15903984</v>
      </c>
      <c r="G2" s="14">
        <f t="shared" ref="G2:G12" si="0">F2*0.2</f>
        <v>3180796.8000000003</v>
      </c>
      <c r="H2" s="13">
        <v>27736904</v>
      </c>
      <c r="I2" s="15" t="s">
        <v>472</v>
      </c>
      <c r="J2" s="15" t="s">
        <v>480</v>
      </c>
      <c r="K2" s="16"/>
      <c r="L2" s="16"/>
      <c r="M2" s="16"/>
      <c r="N2" s="16"/>
      <c r="O2" s="16"/>
      <c r="P2" s="16"/>
      <c r="Q2" s="1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>
        <v>0</v>
      </c>
      <c r="BI2" s="16">
        <v>0</v>
      </c>
      <c r="BJ2" s="16"/>
      <c r="BK2" s="16"/>
      <c r="BL2" s="16">
        <v>300000</v>
      </c>
      <c r="BM2" s="16">
        <v>400000</v>
      </c>
      <c r="BN2" s="16">
        <v>300000</v>
      </c>
      <c r="BO2" s="16">
        <f t="shared" ref="BO2:BO55" si="1">SUM(K2:BN2)</f>
        <v>1000000</v>
      </c>
      <c r="BP2" s="16">
        <v>400000</v>
      </c>
      <c r="BQ2" s="16">
        <v>300000</v>
      </c>
      <c r="BR2" s="16">
        <v>200000</v>
      </c>
      <c r="BS2" s="16">
        <v>200000</v>
      </c>
      <c r="BT2" s="16">
        <v>500000</v>
      </c>
      <c r="BU2" s="18">
        <f t="shared" ref="BU2:BU55" si="2">SUM(BO2:BT2)</f>
        <v>2600000</v>
      </c>
      <c r="BV2" s="18">
        <f t="shared" ref="BV2:BV55" si="3">SUM(G2-BU2)</f>
        <v>580796.80000000028</v>
      </c>
      <c r="BW2" s="21">
        <v>150000</v>
      </c>
      <c r="BY2" s="35"/>
    </row>
    <row r="3" spans="1:77" s="29" customFormat="1" ht="81" x14ac:dyDescent="0.2">
      <c r="A3" s="8">
        <v>1061</v>
      </c>
      <c r="B3" s="9" t="s">
        <v>140</v>
      </c>
      <c r="C3" s="10" t="s">
        <v>145</v>
      </c>
      <c r="D3" s="11" t="s">
        <v>73</v>
      </c>
      <c r="E3" s="12" t="s">
        <v>146</v>
      </c>
      <c r="F3" s="13">
        <v>44500992</v>
      </c>
      <c r="G3" s="14">
        <f t="shared" si="0"/>
        <v>8900198.4000000004</v>
      </c>
      <c r="H3" s="13">
        <v>63979151</v>
      </c>
      <c r="I3" s="15" t="s">
        <v>143</v>
      </c>
      <c r="J3" s="15" t="s">
        <v>144</v>
      </c>
      <c r="K3" s="16"/>
      <c r="L3" s="16"/>
      <c r="M3" s="16"/>
      <c r="N3" s="16"/>
      <c r="O3" s="16"/>
      <c r="P3" s="16"/>
      <c r="Q3" s="17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>
        <v>0</v>
      </c>
      <c r="BI3" s="16">
        <v>0</v>
      </c>
      <c r="BJ3" s="16">
        <v>0</v>
      </c>
      <c r="BK3" s="16">
        <v>0</v>
      </c>
      <c r="BL3" s="16">
        <v>0</v>
      </c>
      <c r="BM3" s="16">
        <v>0</v>
      </c>
      <c r="BN3" s="16">
        <v>0</v>
      </c>
      <c r="BO3" s="16">
        <f t="shared" si="1"/>
        <v>0</v>
      </c>
      <c r="BP3" s="16">
        <v>0</v>
      </c>
      <c r="BQ3" s="16">
        <v>0</v>
      </c>
      <c r="BR3" s="16"/>
      <c r="BS3" s="16">
        <v>400000</v>
      </c>
      <c r="BT3" s="16">
        <v>1000000</v>
      </c>
      <c r="BU3" s="18">
        <f t="shared" si="2"/>
        <v>1400000</v>
      </c>
      <c r="BV3" s="18">
        <f t="shared" si="3"/>
        <v>7500198.4000000004</v>
      </c>
      <c r="BW3" s="21">
        <v>800000</v>
      </c>
      <c r="BY3" s="30"/>
    </row>
    <row r="4" spans="1:77" s="29" customFormat="1" ht="96.75" customHeight="1" x14ac:dyDescent="0.2">
      <c r="A4" s="8">
        <v>1062</v>
      </c>
      <c r="B4" s="9" t="s">
        <v>140</v>
      </c>
      <c r="C4" s="10" t="s">
        <v>141</v>
      </c>
      <c r="D4" s="11" t="s">
        <v>73</v>
      </c>
      <c r="E4" s="12" t="s">
        <v>142</v>
      </c>
      <c r="F4" s="13">
        <v>25997837</v>
      </c>
      <c r="G4" s="14">
        <f t="shared" si="0"/>
        <v>5199567.4000000004</v>
      </c>
      <c r="H4" s="13">
        <v>37047009</v>
      </c>
      <c r="I4" s="15" t="s">
        <v>143</v>
      </c>
      <c r="J4" s="15" t="s">
        <v>144</v>
      </c>
      <c r="K4" s="16"/>
      <c r="L4" s="16"/>
      <c r="M4" s="16"/>
      <c r="N4" s="16"/>
      <c r="O4" s="16"/>
      <c r="P4" s="16"/>
      <c r="Q4" s="17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>
        <v>0</v>
      </c>
      <c r="BI4" s="16">
        <v>0</v>
      </c>
      <c r="BJ4" s="16">
        <v>0</v>
      </c>
      <c r="BK4" s="16">
        <v>300000</v>
      </c>
      <c r="BL4" s="16">
        <v>300000</v>
      </c>
      <c r="BM4" s="16">
        <v>400000</v>
      </c>
      <c r="BN4" s="16">
        <v>400000</v>
      </c>
      <c r="BO4" s="16">
        <f t="shared" si="1"/>
        <v>1400000</v>
      </c>
      <c r="BP4" s="16">
        <v>400000</v>
      </c>
      <c r="BQ4" s="16">
        <v>400000</v>
      </c>
      <c r="BR4" s="16">
        <v>200000</v>
      </c>
      <c r="BS4" s="16">
        <v>200000</v>
      </c>
      <c r="BT4" s="16">
        <v>500000</v>
      </c>
      <c r="BU4" s="18">
        <f t="shared" si="2"/>
        <v>3100000</v>
      </c>
      <c r="BV4" s="18">
        <f t="shared" si="3"/>
        <v>2099567.4000000004</v>
      </c>
      <c r="BW4" s="21">
        <v>400000</v>
      </c>
    </row>
    <row r="5" spans="1:77" s="29" customFormat="1" ht="70.5" customHeight="1" x14ac:dyDescent="0.2">
      <c r="A5" s="8">
        <v>1270</v>
      </c>
      <c r="B5" s="9" t="s">
        <v>106</v>
      </c>
      <c r="C5" s="10" t="s">
        <v>107</v>
      </c>
      <c r="D5" s="11" t="s">
        <v>88</v>
      </c>
      <c r="E5" s="12" t="s">
        <v>108</v>
      </c>
      <c r="F5" s="13">
        <v>28546674</v>
      </c>
      <c r="G5" s="14">
        <f t="shared" si="0"/>
        <v>5709334.8000000007</v>
      </c>
      <c r="H5" s="13">
        <v>54168602</v>
      </c>
      <c r="I5" s="15" t="s">
        <v>109</v>
      </c>
      <c r="J5" s="15" t="s">
        <v>110</v>
      </c>
      <c r="K5" s="16"/>
      <c r="L5" s="16"/>
      <c r="M5" s="16"/>
      <c r="N5" s="16"/>
      <c r="O5" s="16"/>
      <c r="P5" s="16"/>
      <c r="Q5" s="17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>
        <f t="shared" si="1"/>
        <v>0</v>
      </c>
      <c r="BP5" s="16"/>
      <c r="BQ5" s="16"/>
      <c r="BR5" s="16"/>
      <c r="BS5" s="16">
        <v>400000</v>
      </c>
      <c r="BT5" s="16">
        <v>400000</v>
      </c>
      <c r="BU5" s="18">
        <f t="shared" si="2"/>
        <v>800000</v>
      </c>
      <c r="BV5" s="18">
        <f t="shared" si="3"/>
        <v>4909334.8000000007</v>
      </c>
      <c r="BW5" s="21">
        <v>200000</v>
      </c>
    </row>
    <row r="6" spans="1:77" s="29" customFormat="1" ht="64.5" customHeight="1" x14ac:dyDescent="0.2">
      <c r="A6" s="8">
        <v>1284</v>
      </c>
      <c r="B6" s="9" t="s">
        <v>98</v>
      </c>
      <c r="C6" s="10" t="s">
        <v>99</v>
      </c>
      <c r="D6" s="11" t="s">
        <v>73</v>
      </c>
      <c r="E6" s="12">
        <v>61</v>
      </c>
      <c r="F6" s="13">
        <v>18307041</v>
      </c>
      <c r="G6" s="14">
        <f t="shared" si="0"/>
        <v>3661408.2</v>
      </c>
      <c r="H6" s="13">
        <v>35838631</v>
      </c>
      <c r="I6" s="15" t="s">
        <v>100</v>
      </c>
      <c r="J6" s="15" t="s">
        <v>101</v>
      </c>
      <c r="K6" s="16"/>
      <c r="L6" s="16"/>
      <c r="M6" s="16"/>
      <c r="N6" s="16"/>
      <c r="O6" s="16"/>
      <c r="P6" s="16"/>
      <c r="Q6" s="1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>
        <f t="shared" si="1"/>
        <v>0</v>
      </c>
      <c r="BP6" s="16"/>
      <c r="BQ6" s="16"/>
      <c r="BR6" s="16"/>
      <c r="BS6" s="16"/>
      <c r="BT6" s="16">
        <v>500000</v>
      </c>
      <c r="BU6" s="18">
        <f t="shared" si="2"/>
        <v>500000</v>
      </c>
      <c r="BV6" s="18">
        <f t="shared" si="3"/>
        <v>3161408.2</v>
      </c>
      <c r="BW6" s="21">
        <v>500000</v>
      </c>
    </row>
    <row r="7" spans="1:77" s="29" customFormat="1" ht="63" customHeight="1" x14ac:dyDescent="0.2">
      <c r="A7" s="8">
        <v>1251</v>
      </c>
      <c r="B7" s="9" t="s">
        <v>181</v>
      </c>
      <c r="C7" s="10" t="s">
        <v>182</v>
      </c>
      <c r="D7" s="11" t="s">
        <v>73</v>
      </c>
      <c r="E7" s="12" t="s">
        <v>183</v>
      </c>
      <c r="F7" s="13">
        <v>2999047</v>
      </c>
      <c r="G7" s="14">
        <f t="shared" si="0"/>
        <v>599809.4</v>
      </c>
      <c r="H7" s="13">
        <v>4556172</v>
      </c>
      <c r="I7" s="15" t="s">
        <v>184</v>
      </c>
      <c r="J7" s="15" t="s">
        <v>185</v>
      </c>
      <c r="K7" s="16"/>
      <c r="L7" s="16"/>
      <c r="M7" s="16"/>
      <c r="N7" s="16"/>
      <c r="O7" s="16"/>
      <c r="P7" s="16"/>
      <c r="Q7" s="17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>
        <f t="shared" si="1"/>
        <v>0</v>
      </c>
      <c r="BP7" s="16"/>
      <c r="BQ7" s="16">
        <v>0</v>
      </c>
      <c r="BR7" s="16">
        <v>0</v>
      </c>
      <c r="BS7" s="16">
        <v>100000</v>
      </c>
      <c r="BT7" s="16">
        <v>100000</v>
      </c>
      <c r="BU7" s="18">
        <f t="shared" si="2"/>
        <v>200000</v>
      </c>
      <c r="BV7" s="18">
        <f t="shared" si="3"/>
        <v>399809.4</v>
      </c>
      <c r="BW7" s="21">
        <v>100000</v>
      </c>
    </row>
    <row r="8" spans="1:77" s="29" customFormat="1" ht="75" customHeight="1" x14ac:dyDescent="0.2">
      <c r="A8" s="8">
        <v>1183</v>
      </c>
      <c r="B8" s="9" t="s">
        <v>181</v>
      </c>
      <c r="C8" s="10" t="s">
        <v>320</v>
      </c>
      <c r="D8" s="11" t="s">
        <v>113</v>
      </c>
      <c r="E8" s="12" t="s">
        <v>154</v>
      </c>
      <c r="F8" s="13">
        <v>13101212</v>
      </c>
      <c r="G8" s="14">
        <f t="shared" si="0"/>
        <v>2620242.4000000004</v>
      </c>
      <c r="H8" s="13">
        <v>23794393</v>
      </c>
      <c r="I8" s="15" t="s">
        <v>321</v>
      </c>
      <c r="J8" s="15" t="s">
        <v>322</v>
      </c>
      <c r="K8" s="16"/>
      <c r="L8" s="16"/>
      <c r="M8" s="16"/>
      <c r="N8" s="16"/>
      <c r="O8" s="16"/>
      <c r="P8" s="16"/>
      <c r="Q8" s="17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>
        <v>300000</v>
      </c>
      <c r="BN8" s="16">
        <v>100000</v>
      </c>
      <c r="BO8" s="16">
        <f t="shared" si="1"/>
        <v>400000</v>
      </c>
      <c r="BP8" s="16">
        <v>300000</v>
      </c>
      <c r="BQ8" s="16">
        <v>200000</v>
      </c>
      <c r="BR8" s="16">
        <v>100000</v>
      </c>
      <c r="BS8" s="16">
        <v>100000</v>
      </c>
      <c r="BT8" s="16">
        <v>200000</v>
      </c>
      <c r="BU8" s="18">
        <f t="shared" si="2"/>
        <v>1300000</v>
      </c>
      <c r="BV8" s="18">
        <f t="shared" si="3"/>
        <v>1320242.4000000004</v>
      </c>
      <c r="BW8" s="21">
        <v>300000</v>
      </c>
    </row>
    <row r="9" spans="1:77" s="29" customFormat="1" ht="78" customHeight="1" x14ac:dyDescent="0.2">
      <c r="A9" s="8">
        <v>1299</v>
      </c>
      <c r="B9" s="9" t="s">
        <v>74</v>
      </c>
      <c r="C9" s="10" t="s">
        <v>75</v>
      </c>
      <c r="D9" s="11" t="s">
        <v>76</v>
      </c>
      <c r="E9" s="12"/>
      <c r="F9" s="13">
        <v>42953107</v>
      </c>
      <c r="G9" s="14">
        <f t="shared" si="0"/>
        <v>8590621.4000000004</v>
      </c>
      <c r="H9" s="13">
        <v>71113919</v>
      </c>
      <c r="I9" s="15" t="s">
        <v>77</v>
      </c>
      <c r="J9" s="15" t="s">
        <v>78</v>
      </c>
      <c r="K9" s="16"/>
      <c r="L9" s="16"/>
      <c r="M9" s="16"/>
      <c r="N9" s="16"/>
      <c r="O9" s="16"/>
      <c r="P9" s="16"/>
      <c r="Q9" s="17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>
        <f t="shared" si="1"/>
        <v>0</v>
      </c>
      <c r="BP9" s="16"/>
      <c r="BQ9" s="16"/>
      <c r="BR9" s="16"/>
      <c r="BS9" s="16"/>
      <c r="BT9" s="16"/>
      <c r="BU9" s="18">
        <f t="shared" si="2"/>
        <v>0</v>
      </c>
      <c r="BV9" s="18">
        <f t="shared" si="3"/>
        <v>8590621.4000000004</v>
      </c>
      <c r="BW9" s="21">
        <v>400000</v>
      </c>
    </row>
    <row r="10" spans="1:77" s="29" customFormat="1" ht="69" customHeight="1" x14ac:dyDescent="0.2">
      <c r="A10" s="8">
        <v>1300</v>
      </c>
      <c r="B10" s="9" t="s">
        <v>74</v>
      </c>
      <c r="C10" s="10" t="s">
        <v>573</v>
      </c>
      <c r="D10" s="11" t="s">
        <v>73</v>
      </c>
      <c r="E10" s="12"/>
      <c r="F10" s="13">
        <v>2738518.22</v>
      </c>
      <c r="G10" s="14">
        <f t="shared" si="0"/>
        <v>547703.64400000009</v>
      </c>
      <c r="H10" s="13">
        <v>6729018.2199999997</v>
      </c>
      <c r="I10" s="15" t="s">
        <v>79</v>
      </c>
      <c r="J10" s="15" t="s">
        <v>80</v>
      </c>
      <c r="K10" s="16"/>
      <c r="L10" s="16"/>
      <c r="M10" s="16"/>
      <c r="N10" s="16"/>
      <c r="O10" s="16"/>
      <c r="P10" s="16"/>
      <c r="Q10" s="17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>
        <f t="shared" si="1"/>
        <v>0</v>
      </c>
      <c r="BP10" s="16"/>
      <c r="BQ10" s="16"/>
      <c r="BR10" s="16"/>
      <c r="BS10" s="16"/>
      <c r="BT10" s="16"/>
      <c r="BU10" s="18">
        <f t="shared" si="2"/>
        <v>0</v>
      </c>
      <c r="BV10" s="18">
        <f t="shared" si="3"/>
        <v>547703.64400000009</v>
      </c>
      <c r="BW10" s="21">
        <v>500000</v>
      </c>
    </row>
    <row r="11" spans="1:77" s="29" customFormat="1" ht="65.25" customHeight="1" x14ac:dyDescent="0.2">
      <c r="A11" s="8">
        <v>1271</v>
      </c>
      <c r="B11" s="9" t="s">
        <v>74</v>
      </c>
      <c r="C11" s="10" t="s">
        <v>174</v>
      </c>
      <c r="D11" s="11" t="s">
        <v>175</v>
      </c>
      <c r="E11" s="12" t="s">
        <v>108</v>
      </c>
      <c r="F11" s="13">
        <v>50221023</v>
      </c>
      <c r="G11" s="14">
        <f t="shared" si="0"/>
        <v>10044204.6</v>
      </c>
      <c r="H11" s="13">
        <v>60296023</v>
      </c>
      <c r="I11" s="15" t="s">
        <v>176</v>
      </c>
      <c r="J11" s="15" t="s">
        <v>177</v>
      </c>
      <c r="K11" s="16"/>
      <c r="L11" s="16"/>
      <c r="M11" s="16"/>
      <c r="N11" s="16"/>
      <c r="O11" s="16"/>
      <c r="P11" s="16"/>
      <c r="Q11" s="17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>
        <f t="shared" si="1"/>
        <v>0</v>
      </c>
      <c r="BP11" s="16"/>
      <c r="BQ11" s="16"/>
      <c r="BR11" s="16"/>
      <c r="BS11" s="16">
        <v>300000</v>
      </c>
      <c r="BT11" s="16">
        <v>300000</v>
      </c>
      <c r="BU11" s="18">
        <f t="shared" si="2"/>
        <v>600000</v>
      </c>
      <c r="BV11" s="18">
        <f t="shared" si="3"/>
        <v>9444204.5999999996</v>
      </c>
      <c r="BW11" s="21">
        <v>300000</v>
      </c>
    </row>
    <row r="12" spans="1:77" s="29" customFormat="1" ht="106.5" customHeight="1" x14ac:dyDescent="0.2">
      <c r="A12" s="20">
        <v>1022</v>
      </c>
      <c r="B12" s="9" t="s">
        <v>212</v>
      </c>
      <c r="C12" s="10" t="s">
        <v>372</v>
      </c>
      <c r="D12" s="11" t="s">
        <v>164</v>
      </c>
      <c r="E12" s="12" t="s">
        <v>344</v>
      </c>
      <c r="F12" s="13">
        <v>68599838</v>
      </c>
      <c r="G12" s="14">
        <f t="shared" si="0"/>
        <v>13719967.600000001</v>
      </c>
      <c r="H12" s="13">
        <v>72486893</v>
      </c>
      <c r="I12" s="15" t="s">
        <v>373</v>
      </c>
      <c r="J12" s="15" t="s">
        <v>374</v>
      </c>
      <c r="K12" s="16"/>
      <c r="L12" s="16"/>
      <c r="M12" s="16"/>
      <c r="N12" s="16"/>
      <c r="O12" s="16"/>
      <c r="P12" s="16"/>
      <c r="Q12" s="17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>
        <v>0</v>
      </c>
      <c r="BH12" s="16">
        <v>0</v>
      </c>
      <c r="BI12" s="16">
        <v>500000</v>
      </c>
      <c r="BJ12" s="16">
        <v>500000</v>
      </c>
      <c r="BK12" s="16">
        <v>300000</v>
      </c>
      <c r="BL12" s="16">
        <v>400000</v>
      </c>
      <c r="BM12" s="16">
        <v>400000</v>
      </c>
      <c r="BN12" s="16">
        <v>400000</v>
      </c>
      <c r="BO12" s="16">
        <f t="shared" si="1"/>
        <v>2500000</v>
      </c>
      <c r="BP12" s="16">
        <v>400000</v>
      </c>
      <c r="BQ12" s="16">
        <v>400000</v>
      </c>
      <c r="BR12" s="16">
        <v>400000</v>
      </c>
      <c r="BS12" s="16">
        <v>400000</v>
      </c>
      <c r="BT12" s="16">
        <v>400000</v>
      </c>
      <c r="BU12" s="18">
        <f t="shared" si="2"/>
        <v>4500000</v>
      </c>
      <c r="BV12" s="18">
        <f t="shared" si="3"/>
        <v>9219967.6000000015</v>
      </c>
      <c r="BW12" s="21">
        <v>200000</v>
      </c>
    </row>
    <row r="13" spans="1:77" s="29" customFormat="1" ht="167.25" customHeight="1" x14ac:dyDescent="0.2">
      <c r="A13" s="20">
        <v>752</v>
      </c>
      <c r="B13" s="10" t="s">
        <v>212</v>
      </c>
      <c r="C13" s="20" t="s">
        <v>213</v>
      </c>
      <c r="D13" s="11" t="s">
        <v>88</v>
      </c>
      <c r="E13" s="12" t="s">
        <v>214</v>
      </c>
      <c r="F13" s="14">
        <v>21651250</v>
      </c>
      <c r="G13" s="14">
        <f>0.2*F13</f>
        <v>4330250</v>
      </c>
      <c r="H13" s="13">
        <v>43228804</v>
      </c>
      <c r="I13" s="15" t="s">
        <v>215</v>
      </c>
      <c r="J13" s="15" t="s">
        <v>216</v>
      </c>
      <c r="K13" s="16"/>
      <c r="L13" s="16"/>
      <c r="M13" s="16"/>
      <c r="N13" s="16"/>
      <c r="O13" s="16"/>
      <c r="P13" s="16"/>
      <c r="Q13" s="17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>
        <v>0</v>
      </c>
      <c r="AX13" s="16"/>
      <c r="AY13" s="16">
        <v>0</v>
      </c>
      <c r="AZ13" s="16">
        <v>0</v>
      </c>
      <c r="BA13" s="16"/>
      <c r="BB13" s="16">
        <v>300000</v>
      </c>
      <c r="BC13" s="16">
        <v>200000</v>
      </c>
      <c r="BD13" s="16">
        <v>200000</v>
      </c>
      <c r="BE13" s="16">
        <v>200000</v>
      </c>
      <c r="BF13" s="16">
        <v>200000</v>
      </c>
      <c r="BG13" s="16">
        <v>200000</v>
      </c>
      <c r="BH13" s="16">
        <v>200000</v>
      </c>
      <c r="BI13" s="16">
        <v>200000</v>
      </c>
      <c r="BJ13" s="16">
        <v>200000</v>
      </c>
      <c r="BK13" s="16">
        <v>200000</v>
      </c>
      <c r="BL13" s="16">
        <v>100000</v>
      </c>
      <c r="BM13" s="16">
        <v>200000</v>
      </c>
      <c r="BN13" s="16">
        <v>100000</v>
      </c>
      <c r="BO13" s="16">
        <f t="shared" si="1"/>
        <v>2500000</v>
      </c>
      <c r="BP13" s="16">
        <v>200000</v>
      </c>
      <c r="BQ13" s="16">
        <v>100000</v>
      </c>
      <c r="BR13" s="16">
        <v>100000</v>
      </c>
      <c r="BS13" s="16">
        <v>100000</v>
      </c>
      <c r="BT13" s="16">
        <v>100000</v>
      </c>
      <c r="BU13" s="18">
        <f t="shared" si="2"/>
        <v>3100000</v>
      </c>
      <c r="BV13" s="18">
        <f t="shared" si="3"/>
        <v>1230250</v>
      </c>
      <c r="BW13" s="21">
        <v>200000</v>
      </c>
    </row>
    <row r="14" spans="1:77" s="29" customFormat="1" ht="69.75" customHeight="1" x14ac:dyDescent="0.2">
      <c r="A14" s="20">
        <v>964</v>
      </c>
      <c r="B14" s="9" t="s">
        <v>481</v>
      </c>
      <c r="C14" s="10" t="s">
        <v>486</v>
      </c>
      <c r="D14" s="11" t="s">
        <v>73</v>
      </c>
      <c r="E14" s="12" t="s">
        <v>487</v>
      </c>
      <c r="F14" s="14">
        <v>12162344</v>
      </c>
      <c r="G14" s="14">
        <f t="shared" ref="G14:G37" si="4">F14*0.2</f>
        <v>2432468.8000000003</v>
      </c>
      <c r="H14" s="13">
        <v>21137897</v>
      </c>
      <c r="I14" s="15" t="s">
        <v>482</v>
      </c>
      <c r="J14" s="15" t="s">
        <v>488</v>
      </c>
      <c r="K14" s="16"/>
      <c r="L14" s="16"/>
      <c r="M14" s="16"/>
      <c r="N14" s="16"/>
      <c r="O14" s="16"/>
      <c r="P14" s="16"/>
      <c r="Q14" s="17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>
        <v>0</v>
      </c>
      <c r="BE14" s="16">
        <v>100000</v>
      </c>
      <c r="BF14" s="16">
        <v>100000</v>
      </c>
      <c r="BG14" s="16">
        <v>100000</v>
      </c>
      <c r="BH14" s="16">
        <v>100000</v>
      </c>
      <c r="BI14" s="16">
        <v>100000</v>
      </c>
      <c r="BJ14" s="16">
        <v>100000</v>
      </c>
      <c r="BK14" s="16"/>
      <c r="BL14" s="16"/>
      <c r="BM14" s="16"/>
      <c r="BN14" s="16"/>
      <c r="BO14" s="16">
        <f t="shared" si="1"/>
        <v>600000</v>
      </c>
      <c r="BP14" s="16"/>
      <c r="BQ14" s="16"/>
      <c r="BR14" s="16"/>
      <c r="BS14" s="16"/>
      <c r="BT14" s="16">
        <v>500000</v>
      </c>
      <c r="BU14" s="18">
        <f t="shared" si="2"/>
        <v>1100000</v>
      </c>
      <c r="BV14" s="18">
        <f t="shared" si="3"/>
        <v>1332468.8000000003</v>
      </c>
      <c r="BW14" s="21">
        <v>400000</v>
      </c>
    </row>
    <row r="15" spans="1:77" s="29" customFormat="1" ht="54.75" customHeight="1" x14ac:dyDescent="0.2">
      <c r="A15" s="9">
        <v>869</v>
      </c>
      <c r="B15" s="20" t="s">
        <v>481</v>
      </c>
      <c r="C15" s="20" t="s">
        <v>565</v>
      </c>
      <c r="D15" s="11" t="s">
        <v>73</v>
      </c>
      <c r="E15" s="12" t="s">
        <v>552</v>
      </c>
      <c r="F15" s="14">
        <v>1333465</v>
      </c>
      <c r="G15" s="14">
        <f t="shared" si="4"/>
        <v>266693</v>
      </c>
      <c r="H15" s="13">
        <v>2580229</v>
      </c>
      <c r="I15" s="13" t="s">
        <v>482</v>
      </c>
      <c r="J15" s="15" t="s">
        <v>483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>
        <v>0</v>
      </c>
      <c r="BC15" s="16">
        <v>50000</v>
      </c>
      <c r="BD15" s="16">
        <v>0</v>
      </c>
      <c r="BE15" s="16">
        <v>0</v>
      </c>
      <c r="BF15" s="16"/>
      <c r="BG15" s="16"/>
      <c r="BH15" s="16"/>
      <c r="BI15" s="16"/>
      <c r="BJ15" s="16"/>
      <c r="BK15" s="16"/>
      <c r="BL15" s="16"/>
      <c r="BM15" s="16"/>
      <c r="BN15" s="16"/>
      <c r="BO15" s="16">
        <f t="shared" si="1"/>
        <v>50000</v>
      </c>
      <c r="BP15" s="16"/>
      <c r="BQ15" s="16"/>
      <c r="BR15" s="16"/>
      <c r="BS15" s="16"/>
      <c r="BT15" s="16"/>
      <c r="BU15" s="18">
        <f t="shared" si="2"/>
        <v>50000</v>
      </c>
      <c r="BV15" s="18">
        <f t="shared" si="3"/>
        <v>216693</v>
      </c>
      <c r="BW15" s="21">
        <v>150000</v>
      </c>
    </row>
    <row r="16" spans="1:77" s="29" customFormat="1" ht="54.75" customHeight="1" x14ac:dyDescent="0.2">
      <c r="A16" s="9">
        <v>870</v>
      </c>
      <c r="B16" s="20" t="s">
        <v>481</v>
      </c>
      <c r="C16" s="20" t="s">
        <v>558</v>
      </c>
      <c r="D16" s="11" t="s">
        <v>73</v>
      </c>
      <c r="E16" s="12" t="s">
        <v>552</v>
      </c>
      <c r="F16" s="14">
        <v>1249983</v>
      </c>
      <c r="G16" s="14">
        <f t="shared" si="4"/>
        <v>249996.6</v>
      </c>
      <c r="H16" s="13">
        <v>2418693</v>
      </c>
      <c r="I16" s="13" t="s">
        <v>482</v>
      </c>
      <c r="J16" s="15" t="s">
        <v>483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>
        <v>0</v>
      </c>
      <c r="BC16" s="16">
        <v>50000</v>
      </c>
      <c r="BD16" s="16">
        <v>0</v>
      </c>
      <c r="BE16" s="16">
        <v>0</v>
      </c>
      <c r="BF16" s="16"/>
      <c r="BG16" s="16"/>
      <c r="BH16" s="16"/>
      <c r="BI16" s="16"/>
      <c r="BJ16" s="16"/>
      <c r="BK16" s="16"/>
      <c r="BL16" s="16"/>
      <c r="BM16" s="16"/>
      <c r="BN16" s="16"/>
      <c r="BO16" s="16">
        <f t="shared" si="1"/>
        <v>50000</v>
      </c>
      <c r="BP16" s="16"/>
      <c r="BQ16" s="16"/>
      <c r="BR16" s="16"/>
      <c r="BS16" s="16"/>
      <c r="BT16" s="16"/>
      <c r="BU16" s="18">
        <f t="shared" si="2"/>
        <v>50000</v>
      </c>
      <c r="BV16" s="18">
        <f t="shared" si="3"/>
        <v>199996.6</v>
      </c>
      <c r="BW16" s="21">
        <v>150000</v>
      </c>
    </row>
    <row r="17" spans="1:75" s="29" customFormat="1" ht="55.5" customHeight="1" x14ac:dyDescent="0.2">
      <c r="A17" s="9">
        <v>871</v>
      </c>
      <c r="B17" s="20" t="s">
        <v>481</v>
      </c>
      <c r="C17" s="20" t="s">
        <v>559</v>
      </c>
      <c r="D17" s="11" t="s">
        <v>73</v>
      </c>
      <c r="E17" s="12" t="s">
        <v>552</v>
      </c>
      <c r="F17" s="14">
        <v>1676782</v>
      </c>
      <c r="G17" s="14">
        <f t="shared" si="4"/>
        <v>335356.40000000002</v>
      </c>
      <c r="H17" s="13">
        <v>3244540</v>
      </c>
      <c r="I17" s="13" t="s">
        <v>482</v>
      </c>
      <c r="J17" s="15" t="s">
        <v>483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>
        <v>0</v>
      </c>
      <c r="BC17" s="16">
        <v>50000</v>
      </c>
      <c r="BD17" s="16">
        <v>0</v>
      </c>
      <c r="BE17" s="16">
        <v>0</v>
      </c>
      <c r="BF17" s="16"/>
      <c r="BG17" s="16"/>
      <c r="BH17" s="16"/>
      <c r="BI17" s="16"/>
      <c r="BJ17" s="16"/>
      <c r="BK17" s="16"/>
      <c r="BL17" s="16"/>
      <c r="BM17" s="16"/>
      <c r="BN17" s="16"/>
      <c r="BO17" s="16">
        <f t="shared" si="1"/>
        <v>50000</v>
      </c>
      <c r="BP17" s="16"/>
      <c r="BQ17" s="16"/>
      <c r="BR17" s="16"/>
      <c r="BS17" s="16"/>
      <c r="BT17" s="16"/>
      <c r="BU17" s="18">
        <f t="shared" si="2"/>
        <v>50000</v>
      </c>
      <c r="BV17" s="18">
        <f t="shared" si="3"/>
        <v>285356.40000000002</v>
      </c>
      <c r="BW17" s="21">
        <v>200000</v>
      </c>
    </row>
    <row r="18" spans="1:75" s="29" customFormat="1" ht="42.75" customHeight="1" x14ac:dyDescent="0.2">
      <c r="A18" s="9">
        <v>872</v>
      </c>
      <c r="B18" s="20" t="s">
        <v>481</v>
      </c>
      <c r="C18" s="20" t="s">
        <v>551</v>
      </c>
      <c r="D18" s="11" t="s">
        <v>73</v>
      </c>
      <c r="E18" s="12" t="s">
        <v>552</v>
      </c>
      <c r="F18" s="14">
        <v>1364082</v>
      </c>
      <c r="G18" s="14">
        <f t="shared" si="4"/>
        <v>272816.40000000002</v>
      </c>
      <c r="H18" s="13">
        <v>2639472</v>
      </c>
      <c r="I18" s="13" t="s">
        <v>482</v>
      </c>
      <c r="J18" s="15" t="s">
        <v>483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>
        <v>0</v>
      </c>
      <c r="BC18" s="16">
        <v>50000</v>
      </c>
      <c r="BD18" s="16">
        <v>0</v>
      </c>
      <c r="BE18" s="16">
        <v>0</v>
      </c>
      <c r="BF18" s="16"/>
      <c r="BG18" s="16"/>
      <c r="BH18" s="16"/>
      <c r="BI18" s="16"/>
      <c r="BJ18" s="16"/>
      <c r="BK18" s="16"/>
      <c r="BL18" s="16"/>
      <c r="BM18" s="16"/>
      <c r="BN18" s="16"/>
      <c r="BO18" s="16">
        <f t="shared" si="1"/>
        <v>50000</v>
      </c>
      <c r="BP18" s="16"/>
      <c r="BQ18" s="16"/>
      <c r="BR18" s="16"/>
      <c r="BS18" s="16"/>
      <c r="BT18" s="16"/>
      <c r="BU18" s="18">
        <f t="shared" si="2"/>
        <v>50000</v>
      </c>
      <c r="BV18" s="18">
        <f t="shared" si="3"/>
        <v>222816.40000000002</v>
      </c>
      <c r="BW18" s="21">
        <v>150000</v>
      </c>
    </row>
    <row r="19" spans="1:75" s="29" customFormat="1" ht="40.5" x14ac:dyDescent="0.2">
      <c r="A19" s="9">
        <v>873</v>
      </c>
      <c r="B19" s="20" t="s">
        <v>481</v>
      </c>
      <c r="C19" s="20" t="s">
        <v>557</v>
      </c>
      <c r="D19" s="11" t="s">
        <v>73</v>
      </c>
      <c r="E19" s="12" t="s">
        <v>552</v>
      </c>
      <c r="F19" s="14">
        <v>1326730</v>
      </c>
      <c r="G19" s="14">
        <f t="shared" si="4"/>
        <v>265346</v>
      </c>
      <c r="H19" s="13">
        <v>2567196</v>
      </c>
      <c r="I19" s="13" t="s">
        <v>482</v>
      </c>
      <c r="J19" s="15" t="s">
        <v>483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>
        <v>0</v>
      </c>
      <c r="BC19" s="16">
        <v>50000</v>
      </c>
      <c r="BD19" s="16">
        <v>0</v>
      </c>
      <c r="BE19" s="16">
        <v>0</v>
      </c>
      <c r="BF19" s="16"/>
      <c r="BG19" s="16"/>
      <c r="BH19" s="16"/>
      <c r="BI19" s="16"/>
      <c r="BJ19" s="16"/>
      <c r="BK19" s="16"/>
      <c r="BL19" s="16"/>
      <c r="BM19" s="16"/>
      <c r="BN19" s="16"/>
      <c r="BO19" s="16">
        <f t="shared" si="1"/>
        <v>50000</v>
      </c>
      <c r="BP19" s="16"/>
      <c r="BQ19" s="16"/>
      <c r="BR19" s="16"/>
      <c r="BS19" s="16"/>
      <c r="BT19" s="16"/>
      <c r="BU19" s="18">
        <f t="shared" si="2"/>
        <v>50000</v>
      </c>
      <c r="BV19" s="18">
        <f t="shared" si="3"/>
        <v>215346</v>
      </c>
      <c r="BW19" s="21">
        <v>150000</v>
      </c>
    </row>
    <row r="20" spans="1:75" s="29" customFormat="1" ht="40.5" x14ac:dyDescent="0.2">
      <c r="A20" s="9">
        <v>874</v>
      </c>
      <c r="B20" s="20" t="s">
        <v>481</v>
      </c>
      <c r="C20" s="20" t="s">
        <v>572</v>
      </c>
      <c r="D20" s="11" t="s">
        <v>73</v>
      </c>
      <c r="E20" s="12" t="s">
        <v>552</v>
      </c>
      <c r="F20" s="14">
        <v>1282029</v>
      </c>
      <c r="G20" s="14">
        <f t="shared" si="4"/>
        <v>256405.80000000002</v>
      </c>
      <c r="H20" s="13">
        <v>2480701</v>
      </c>
      <c r="I20" s="13" t="s">
        <v>482</v>
      </c>
      <c r="J20" s="15" t="s">
        <v>483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>
        <v>0</v>
      </c>
      <c r="BC20" s="16">
        <v>50000</v>
      </c>
      <c r="BD20" s="16">
        <v>0</v>
      </c>
      <c r="BE20" s="16">
        <v>0</v>
      </c>
      <c r="BF20" s="16"/>
      <c r="BG20" s="16"/>
      <c r="BH20" s="16"/>
      <c r="BI20" s="16"/>
      <c r="BJ20" s="16"/>
      <c r="BK20" s="16"/>
      <c r="BL20" s="16"/>
      <c r="BM20" s="16"/>
      <c r="BN20" s="16"/>
      <c r="BO20" s="16">
        <f t="shared" si="1"/>
        <v>50000</v>
      </c>
      <c r="BP20" s="16"/>
      <c r="BQ20" s="16"/>
      <c r="BR20" s="16"/>
      <c r="BS20" s="16"/>
      <c r="BT20" s="16"/>
      <c r="BU20" s="18">
        <f t="shared" si="2"/>
        <v>50000</v>
      </c>
      <c r="BV20" s="18">
        <f t="shared" si="3"/>
        <v>206405.80000000002</v>
      </c>
      <c r="BW20" s="21">
        <v>150000</v>
      </c>
    </row>
    <row r="21" spans="1:75" s="29" customFormat="1" ht="42" customHeight="1" x14ac:dyDescent="0.2">
      <c r="A21" s="9">
        <v>875</v>
      </c>
      <c r="B21" s="20" t="s">
        <v>481</v>
      </c>
      <c r="C21" s="20" t="s">
        <v>569</v>
      </c>
      <c r="D21" s="11" t="s">
        <v>73</v>
      </c>
      <c r="E21" s="12" t="s">
        <v>552</v>
      </c>
      <c r="F21" s="14">
        <v>1395924</v>
      </c>
      <c r="G21" s="14">
        <f t="shared" si="4"/>
        <v>279184.8</v>
      </c>
      <c r="H21" s="13">
        <v>2701085</v>
      </c>
      <c r="I21" s="13" t="s">
        <v>482</v>
      </c>
      <c r="J21" s="15" t="s">
        <v>483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>
        <v>0</v>
      </c>
      <c r="BC21" s="16">
        <v>50000</v>
      </c>
      <c r="BD21" s="16">
        <v>0</v>
      </c>
      <c r="BE21" s="16">
        <v>0</v>
      </c>
      <c r="BF21" s="16"/>
      <c r="BG21" s="16"/>
      <c r="BH21" s="16"/>
      <c r="BI21" s="16"/>
      <c r="BJ21" s="16"/>
      <c r="BK21" s="16"/>
      <c r="BL21" s="16"/>
      <c r="BM21" s="16"/>
      <c r="BN21" s="16"/>
      <c r="BO21" s="16">
        <f t="shared" si="1"/>
        <v>50000</v>
      </c>
      <c r="BP21" s="16"/>
      <c r="BQ21" s="16"/>
      <c r="BR21" s="16"/>
      <c r="BS21" s="16"/>
      <c r="BT21" s="16"/>
      <c r="BU21" s="18">
        <f t="shared" si="2"/>
        <v>50000</v>
      </c>
      <c r="BV21" s="18">
        <f t="shared" si="3"/>
        <v>229184.8</v>
      </c>
      <c r="BW21" s="21">
        <v>200000</v>
      </c>
    </row>
    <row r="22" spans="1:75" s="30" customFormat="1" ht="48.75" customHeight="1" x14ac:dyDescent="0.2">
      <c r="A22" s="9">
        <v>878</v>
      </c>
      <c r="B22" s="20" t="s">
        <v>481</v>
      </c>
      <c r="C22" s="20" t="s">
        <v>564</v>
      </c>
      <c r="D22" s="11" t="s">
        <v>73</v>
      </c>
      <c r="E22" s="12" t="s">
        <v>552</v>
      </c>
      <c r="F22" s="14">
        <v>1382120</v>
      </c>
      <c r="G22" s="14">
        <f t="shared" si="4"/>
        <v>276424</v>
      </c>
      <c r="H22" s="13">
        <v>2771143</v>
      </c>
      <c r="I22" s="13" t="s">
        <v>482</v>
      </c>
      <c r="J22" s="15" t="s">
        <v>483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>
        <v>0</v>
      </c>
      <c r="BC22" s="16">
        <v>50000</v>
      </c>
      <c r="BD22" s="16">
        <v>0</v>
      </c>
      <c r="BE22" s="16">
        <v>0</v>
      </c>
      <c r="BF22" s="16"/>
      <c r="BG22" s="16"/>
      <c r="BH22" s="16"/>
      <c r="BI22" s="16"/>
      <c r="BJ22" s="16"/>
      <c r="BK22" s="16"/>
      <c r="BL22" s="16"/>
      <c r="BM22" s="16"/>
      <c r="BN22" s="16"/>
      <c r="BO22" s="16">
        <f t="shared" si="1"/>
        <v>50000</v>
      </c>
      <c r="BP22" s="16"/>
      <c r="BQ22" s="16"/>
      <c r="BR22" s="16"/>
      <c r="BS22" s="16"/>
      <c r="BT22" s="16"/>
      <c r="BU22" s="18">
        <f t="shared" si="2"/>
        <v>50000</v>
      </c>
      <c r="BV22" s="18">
        <f t="shared" si="3"/>
        <v>226424</v>
      </c>
      <c r="BW22" s="21">
        <v>150000</v>
      </c>
    </row>
    <row r="23" spans="1:75" s="30" customFormat="1" ht="57.75" customHeight="1" x14ac:dyDescent="0.2">
      <c r="A23" s="9">
        <v>880</v>
      </c>
      <c r="B23" s="20" t="s">
        <v>481</v>
      </c>
      <c r="C23" s="20" t="s">
        <v>566</v>
      </c>
      <c r="D23" s="11" t="s">
        <v>73</v>
      </c>
      <c r="E23" s="12" t="s">
        <v>552</v>
      </c>
      <c r="F23" s="14">
        <v>1385106</v>
      </c>
      <c r="G23" s="14">
        <f t="shared" si="4"/>
        <v>277021.2</v>
      </c>
      <c r="H23" s="13">
        <v>2680152</v>
      </c>
      <c r="I23" s="13" t="s">
        <v>482</v>
      </c>
      <c r="J23" s="15" t="s">
        <v>483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>
        <v>0</v>
      </c>
      <c r="BC23" s="16">
        <v>50000</v>
      </c>
      <c r="BD23" s="16">
        <v>0</v>
      </c>
      <c r="BE23" s="16">
        <v>0</v>
      </c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f t="shared" si="1"/>
        <v>50000</v>
      </c>
      <c r="BP23" s="16"/>
      <c r="BQ23" s="16"/>
      <c r="BR23" s="16"/>
      <c r="BS23" s="16"/>
      <c r="BT23" s="16"/>
      <c r="BU23" s="18">
        <f t="shared" si="2"/>
        <v>50000</v>
      </c>
      <c r="BV23" s="18">
        <f t="shared" si="3"/>
        <v>227021.2</v>
      </c>
      <c r="BW23" s="21">
        <v>150000</v>
      </c>
    </row>
    <row r="24" spans="1:75" s="30" customFormat="1" ht="94.5" x14ac:dyDescent="0.2">
      <c r="A24" s="9">
        <v>882</v>
      </c>
      <c r="B24" s="20" t="s">
        <v>481</v>
      </c>
      <c r="C24" s="20" t="s">
        <v>484</v>
      </c>
      <c r="D24" s="11" t="s">
        <v>113</v>
      </c>
      <c r="E24" s="12" t="s">
        <v>485</v>
      </c>
      <c r="F24" s="14">
        <v>3959472</v>
      </c>
      <c r="G24" s="14">
        <f t="shared" si="4"/>
        <v>791894.4</v>
      </c>
      <c r="H24" s="13">
        <v>7389715</v>
      </c>
      <c r="I24" s="13" t="s">
        <v>482</v>
      </c>
      <c r="J24" s="15" t="s">
        <v>483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>
        <v>0</v>
      </c>
      <c r="BC24" s="16">
        <v>50000</v>
      </c>
      <c r="BD24" s="16">
        <v>50000</v>
      </c>
      <c r="BE24" s="16">
        <v>50000</v>
      </c>
      <c r="BF24" s="16">
        <v>50000</v>
      </c>
      <c r="BG24" s="16">
        <v>50000</v>
      </c>
      <c r="BH24" s="16">
        <v>50000</v>
      </c>
      <c r="BI24" s="16">
        <v>50000</v>
      </c>
      <c r="BJ24" s="16">
        <v>50000</v>
      </c>
      <c r="BK24" s="16"/>
      <c r="BL24" s="16"/>
      <c r="BM24" s="16"/>
      <c r="BN24" s="16"/>
      <c r="BO24" s="16">
        <f t="shared" si="1"/>
        <v>400000</v>
      </c>
      <c r="BP24" s="16"/>
      <c r="BQ24" s="16">
        <v>0</v>
      </c>
      <c r="BR24" s="16">
        <v>80000</v>
      </c>
      <c r="BS24" s="16">
        <v>20000</v>
      </c>
      <c r="BT24" s="16">
        <v>150000</v>
      </c>
      <c r="BU24" s="18">
        <f t="shared" si="2"/>
        <v>650000</v>
      </c>
      <c r="BV24" s="18">
        <f t="shared" si="3"/>
        <v>141894.40000000002</v>
      </c>
      <c r="BW24" s="21">
        <v>100000</v>
      </c>
    </row>
    <row r="25" spans="1:75" s="30" customFormat="1" ht="51.75" customHeight="1" x14ac:dyDescent="0.2">
      <c r="A25" s="9">
        <v>883</v>
      </c>
      <c r="B25" s="20" t="s">
        <v>481</v>
      </c>
      <c r="C25" s="20" t="s">
        <v>555</v>
      </c>
      <c r="D25" s="11" t="s">
        <v>73</v>
      </c>
      <c r="E25" s="12" t="s">
        <v>552</v>
      </c>
      <c r="F25" s="14">
        <v>1455729</v>
      </c>
      <c r="G25" s="14">
        <f t="shared" si="4"/>
        <v>291145.8</v>
      </c>
      <c r="H25" s="13">
        <v>2816806</v>
      </c>
      <c r="I25" s="13" t="s">
        <v>482</v>
      </c>
      <c r="J25" s="15" t="s">
        <v>483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>
        <v>0</v>
      </c>
      <c r="BC25" s="16">
        <v>50000</v>
      </c>
      <c r="BD25" s="16">
        <v>0</v>
      </c>
      <c r="BE25" s="16">
        <v>0</v>
      </c>
      <c r="BF25" s="16"/>
      <c r="BG25" s="16"/>
      <c r="BH25" s="16"/>
      <c r="BI25" s="16"/>
      <c r="BJ25" s="16"/>
      <c r="BK25" s="16"/>
      <c r="BL25" s="16"/>
      <c r="BM25" s="16"/>
      <c r="BN25" s="16"/>
      <c r="BO25" s="16">
        <f t="shared" si="1"/>
        <v>50000</v>
      </c>
      <c r="BP25" s="16"/>
      <c r="BQ25" s="16"/>
      <c r="BR25" s="16"/>
      <c r="BS25" s="16"/>
      <c r="BT25" s="16"/>
      <c r="BU25" s="18">
        <f t="shared" si="2"/>
        <v>50000</v>
      </c>
      <c r="BV25" s="18">
        <f t="shared" si="3"/>
        <v>241145.8</v>
      </c>
      <c r="BW25" s="21">
        <v>150000</v>
      </c>
    </row>
    <row r="26" spans="1:75" s="30" customFormat="1" ht="42.75" customHeight="1" x14ac:dyDescent="0.2">
      <c r="A26" s="9">
        <v>885</v>
      </c>
      <c r="B26" s="20" t="s">
        <v>481</v>
      </c>
      <c r="C26" s="20" t="s">
        <v>553</v>
      </c>
      <c r="D26" s="11" t="s">
        <v>73</v>
      </c>
      <c r="E26" s="12" t="s">
        <v>552</v>
      </c>
      <c r="F26" s="14">
        <v>1518662</v>
      </c>
      <c r="G26" s="14">
        <f t="shared" si="4"/>
        <v>303732.40000000002</v>
      </c>
      <c r="H26" s="13">
        <v>3163970</v>
      </c>
      <c r="I26" s="13" t="s">
        <v>482</v>
      </c>
      <c r="J26" s="15" t="s">
        <v>483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>
        <v>0</v>
      </c>
      <c r="BC26" s="16">
        <v>50000</v>
      </c>
      <c r="BD26" s="16">
        <v>0</v>
      </c>
      <c r="BE26" s="16">
        <v>0</v>
      </c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f t="shared" si="1"/>
        <v>50000</v>
      </c>
      <c r="BP26" s="16"/>
      <c r="BQ26" s="16"/>
      <c r="BR26" s="16"/>
      <c r="BS26" s="16"/>
      <c r="BT26" s="16"/>
      <c r="BU26" s="18">
        <f t="shared" si="2"/>
        <v>50000</v>
      </c>
      <c r="BV26" s="18">
        <f t="shared" si="3"/>
        <v>253732.40000000002</v>
      </c>
      <c r="BW26" s="21">
        <v>150000</v>
      </c>
    </row>
    <row r="27" spans="1:75" s="30" customFormat="1" ht="45.75" customHeight="1" x14ac:dyDescent="0.2">
      <c r="A27" s="9">
        <v>886</v>
      </c>
      <c r="B27" s="20" t="s">
        <v>481</v>
      </c>
      <c r="C27" s="20" t="s">
        <v>554</v>
      </c>
      <c r="D27" s="11" t="s">
        <v>73</v>
      </c>
      <c r="E27" s="12" t="s">
        <v>552</v>
      </c>
      <c r="F27" s="14">
        <v>1357959</v>
      </c>
      <c r="G27" s="14">
        <f t="shared" si="4"/>
        <v>271591.8</v>
      </c>
      <c r="H27" s="13">
        <v>2627623</v>
      </c>
      <c r="I27" s="13" t="s">
        <v>482</v>
      </c>
      <c r="J27" s="15" t="s">
        <v>483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>
        <v>0</v>
      </c>
      <c r="BC27" s="16">
        <v>50000</v>
      </c>
      <c r="BD27" s="16">
        <v>0</v>
      </c>
      <c r="BE27" s="16">
        <v>0</v>
      </c>
      <c r="BF27" s="16"/>
      <c r="BG27" s="16"/>
      <c r="BH27" s="16"/>
      <c r="BI27" s="16"/>
      <c r="BJ27" s="16"/>
      <c r="BK27" s="16"/>
      <c r="BL27" s="16"/>
      <c r="BM27" s="16"/>
      <c r="BN27" s="16"/>
      <c r="BO27" s="16">
        <f t="shared" si="1"/>
        <v>50000</v>
      </c>
      <c r="BP27" s="16"/>
      <c r="BQ27" s="16"/>
      <c r="BR27" s="16"/>
      <c r="BS27" s="16"/>
      <c r="BT27" s="16"/>
      <c r="BU27" s="18">
        <f t="shared" si="2"/>
        <v>50000</v>
      </c>
      <c r="BV27" s="18">
        <f t="shared" si="3"/>
        <v>221591.8</v>
      </c>
      <c r="BW27" s="21">
        <v>150000</v>
      </c>
    </row>
    <row r="28" spans="1:75" s="30" customFormat="1" ht="59.25" customHeight="1" x14ac:dyDescent="0.2">
      <c r="A28" s="9">
        <v>889</v>
      </c>
      <c r="B28" s="20" t="s">
        <v>481</v>
      </c>
      <c r="C28" s="20" t="s">
        <v>570</v>
      </c>
      <c r="D28" s="11" t="s">
        <v>73</v>
      </c>
      <c r="E28" s="12" t="s">
        <v>571</v>
      </c>
      <c r="F28" s="14">
        <v>1242152</v>
      </c>
      <c r="G28" s="14">
        <f t="shared" si="4"/>
        <v>248430.40000000002</v>
      </c>
      <c r="H28" s="13">
        <v>2318276</v>
      </c>
      <c r="I28" s="13" t="s">
        <v>482</v>
      </c>
      <c r="J28" s="15" t="s">
        <v>483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>
        <v>0</v>
      </c>
      <c r="BC28" s="16">
        <v>50000</v>
      </c>
      <c r="BD28" s="16">
        <v>0</v>
      </c>
      <c r="BE28" s="16">
        <v>0</v>
      </c>
      <c r="BF28" s="16"/>
      <c r="BG28" s="16"/>
      <c r="BH28" s="16"/>
      <c r="BI28" s="16"/>
      <c r="BJ28" s="16"/>
      <c r="BK28" s="16"/>
      <c r="BL28" s="16"/>
      <c r="BM28" s="16"/>
      <c r="BN28" s="16"/>
      <c r="BO28" s="16">
        <f t="shared" si="1"/>
        <v>50000</v>
      </c>
      <c r="BP28" s="16"/>
      <c r="BQ28" s="16"/>
      <c r="BR28" s="16"/>
      <c r="BS28" s="16"/>
      <c r="BT28" s="16"/>
      <c r="BU28" s="18">
        <f t="shared" si="2"/>
        <v>50000</v>
      </c>
      <c r="BV28" s="18">
        <f t="shared" si="3"/>
        <v>198430.40000000002</v>
      </c>
      <c r="BW28" s="21">
        <v>100000</v>
      </c>
    </row>
    <row r="29" spans="1:75" s="30" customFormat="1" ht="59.25" customHeight="1" x14ac:dyDescent="0.2">
      <c r="A29" s="9">
        <v>890</v>
      </c>
      <c r="B29" s="20" t="s">
        <v>481</v>
      </c>
      <c r="C29" s="20" t="s">
        <v>568</v>
      </c>
      <c r="D29" s="11" t="s">
        <v>73</v>
      </c>
      <c r="E29" s="12" t="s">
        <v>552</v>
      </c>
      <c r="F29" s="14">
        <v>1352040</v>
      </c>
      <c r="G29" s="14">
        <f t="shared" si="4"/>
        <v>270408</v>
      </c>
      <c r="H29" s="13">
        <v>2616170</v>
      </c>
      <c r="I29" s="13" t="s">
        <v>482</v>
      </c>
      <c r="J29" s="15" t="s">
        <v>483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>
        <v>0</v>
      </c>
      <c r="BC29" s="16">
        <v>50000</v>
      </c>
      <c r="BD29" s="16">
        <v>0</v>
      </c>
      <c r="BE29" s="16">
        <v>0</v>
      </c>
      <c r="BF29" s="16"/>
      <c r="BG29" s="16"/>
      <c r="BH29" s="16"/>
      <c r="BI29" s="16"/>
      <c r="BJ29" s="16"/>
      <c r="BK29" s="16"/>
      <c r="BL29" s="16"/>
      <c r="BM29" s="16"/>
      <c r="BN29" s="16"/>
      <c r="BO29" s="16">
        <f t="shared" si="1"/>
        <v>50000</v>
      </c>
      <c r="BP29" s="16"/>
      <c r="BQ29" s="16"/>
      <c r="BR29" s="16"/>
      <c r="BS29" s="16"/>
      <c r="BT29" s="16"/>
      <c r="BU29" s="18">
        <f t="shared" si="2"/>
        <v>50000</v>
      </c>
      <c r="BV29" s="18">
        <f t="shared" si="3"/>
        <v>220408</v>
      </c>
      <c r="BW29" s="21">
        <v>150000</v>
      </c>
    </row>
    <row r="30" spans="1:75" s="30" customFormat="1" ht="59.25" customHeight="1" x14ac:dyDescent="0.2">
      <c r="A30" s="9">
        <v>891</v>
      </c>
      <c r="B30" s="20" t="s">
        <v>481</v>
      </c>
      <c r="C30" s="20" t="s">
        <v>563</v>
      </c>
      <c r="D30" s="11" t="s">
        <v>73</v>
      </c>
      <c r="E30" s="12" t="s">
        <v>552</v>
      </c>
      <c r="F30" s="14">
        <v>1526649</v>
      </c>
      <c r="G30" s="14">
        <f t="shared" si="4"/>
        <v>305329.8</v>
      </c>
      <c r="H30" s="13">
        <v>2849243</v>
      </c>
      <c r="I30" s="13" t="s">
        <v>482</v>
      </c>
      <c r="J30" s="15" t="s">
        <v>483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>
        <v>0</v>
      </c>
      <c r="BC30" s="16">
        <v>50000</v>
      </c>
      <c r="BD30" s="16">
        <v>0</v>
      </c>
      <c r="BE30" s="16">
        <v>0</v>
      </c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f t="shared" si="1"/>
        <v>50000</v>
      </c>
      <c r="BP30" s="16"/>
      <c r="BQ30" s="16"/>
      <c r="BR30" s="16"/>
      <c r="BS30" s="16"/>
      <c r="BT30" s="16"/>
      <c r="BU30" s="18">
        <f t="shared" si="2"/>
        <v>50000</v>
      </c>
      <c r="BV30" s="18">
        <f t="shared" si="3"/>
        <v>255329.8</v>
      </c>
      <c r="BW30" s="21">
        <v>150000</v>
      </c>
    </row>
    <row r="31" spans="1:75" s="30" customFormat="1" ht="59.25" customHeight="1" x14ac:dyDescent="0.2">
      <c r="A31" s="9">
        <v>892</v>
      </c>
      <c r="B31" s="20" t="s">
        <v>481</v>
      </c>
      <c r="C31" s="20" t="s">
        <v>567</v>
      </c>
      <c r="D31" s="11" t="s">
        <v>73</v>
      </c>
      <c r="E31" s="12" t="s">
        <v>552</v>
      </c>
      <c r="F31" s="14">
        <v>1278355</v>
      </c>
      <c r="G31" s="14">
        <f t="shared" si="4"/>
        <v>255671</v>
      </c>
      <c r="H31" s="13">
        <v>2473592</v>
      </c>
      <c r="I31" s="13" t="s">
        <v>482</v>
      </c>
      <c r="J31" s="15" t="s">
        <v>483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>
        <v>0</v>
      </c>
      <c r="BC31" s="16">
        <v>50000</v>
      </c>
      <c r="BD31" s="16">
        <v>0</v>
      </c>
      <c r="BE31" s="16">
        <v>0</v>
      </c>
      <c r="BF31" s="16"/>
      <c r="BG31" s="16"/>
      <c r="BH31" s="16"/>
      <c r="BI31" s="16"/>
      <c r="BJ31" s="16"/>
      <c r="BK31" s="16"/>
      <c r="BL31" s="16"/>
      <c r="BM31" s="16"/>
      <c r="BN31" s="16"/>
      <c r="BO31" s="16">
        <f t="shared" si="1"/>
        <v>50000</v>
      </c>
      <c r="BP31" s="16"/>
      <c r="BQ31" s="16"/>
      <c r="BR31" s="16"/>
      <c r="BS31" s="16"/>
      <c r="BT31" s="16"/>
      <c r="BU31" s="18">
        <f t="shared" si="2"/>
        <v>50000</v>
      </c>
      <c r="BV31" s="18">
        <f t="shared" si="3"/>
        <v>205671</v>
      </c>
      <c r="BW31" s="21">
        <v>150000</v>
      </c>
    </row>
    <row r="32" spans="1:75" s="30" customFormat="1" ht="59.25" customHeight="1" x14ac:dyDescent="0.2">
      <c r="A32" s="9">
        <v>893</v>
      </c>
      <c r="B32" s="20" t="s">
        <v>481</v>
      </c>
      <c r="C32" s="20" t="s">
        <v>561</v>
      </c>
      <c r="D32" s="11" t="s">
        <v>73</v>
      </c>
      <c r="E32" s="12" t="s">
        <v>552</v>
      </c>
      <c r="F32" s="14">
        <v>1324688</v>
      </c>
      <c r="G32" s="14">
        <f t="shared" si="4"/>
        <v>264937.60000000003</v>
      </c>
      <c r="H32" s="13">
        <v>2563246</v>
      </c>
      <c r="I32" s="13" t="s">
        <v>482</v>
      </c>
      <c r="J32" s="15" t="s">
        <v>483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>
        <v>0</v>
      </c>
      <c r="BC32" s="16">
        <v>50000</v>
      </c>
      <c r="BD32" s="16">
        <v>0</v>
      </c>
      <c r="BE32" s="16">
        <v>0</v>
      </c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f t="shared" si="1"/>
        <v>50000</v>
      </c>
      <c r="BP32" s="16"/>
      <c r="BQ32" s="16"/>
      <c r="BR32" s="16"/>
      <c r="BS32" s="16"/>
      <c r="BT32" s="16"/>
      <c r="BU32" s="18">
        <f t="shared" si="2"/>
        <v>50000</v>
      </c>
      <c r="BV32" s="18">
        <f t="shared" si="3"/>
        <v>214937.60000000003</v>
      </c>
      <c r="BW32" s="21">
        <v>150000</v>
      </c>
    </row>
    <row r="33" spans="1:75" s="30" customFormat="1" ht="59.25" customHeight="1" x14ac:dyDescent="0.2">
      <c r="A33" s="9">
        <v>894</v>
      </c>
      <c r="B33" s="20" t="s">
        <v>481</v>
      </c>
      <c r="C33" s="20" t="s">
        <v>556</v>
      </c>
      <c r="D33" s="11" t="s">
        <v>73</v>
      </c>
      <c r="E33" s="12" t="s">
        <v>552</v>
      </c>
      <c r="F33" s="14">
        <v>1479406</v>
      </c>
      <c r="G33" s="14">
        <f t="shared" si="4"/>
        <v>295881.2</v>
      </c>
      <c r="H33" s="13">
        <v>2862621</v>
      </c>
      <c r="I33" s="13" t="s">
        <v>482</v>
      </c>
      <c r="J33" s="15" t="s">
        <v>483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>
        <v>0</v>
      </c>
      <c r="BC33" s="16">
        <v>50000</v>
      </c>
      <c r="BD33" s="16">
        <v>0</v>
      </c>
      <c r="BE33" s="16">
        <v>0</v>
      </c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f t="shared" si="1"/>
        <v>50000</v>
      </c>
      <c r="BP33" s="16"/>
      <c r="BQ33" s="16"/>
      <c r="BR33" s="16"/>
      <c r="BS33" s="16"/>
      <c r="BT33" s="16"/>
      <c r="BU33" s="18">
        <f t="shared" si="2"/>
        <v>50000</v>
      </c>
      <c r="BV33" s="18">
        <f t="shared" si="3"/>
        <v>245881.2</v>
      </c>
      <c r="BW33" s="21">
        <v>150000</v>
      </c>
    </row>
    <row r="34" spans="1:75" s="30" customFormat="1" ht="59.25" customHeight="1" x14ac:dyDescent="0.2">
      <c r="A34" s="9">
        <v>895</v>
      </c>
      <c r="B34" s="20" t="s">
        <v>481</v>
      </c>
      <c r="C34" s="20" t="s">
        <v>562</v>
      </c>
      <c r="D34" s="11" t="s">
        <v>73</v>
      </c>
      <c r="E34" s="12" t="s">
        <v>552</v>
      </c>
      <c r="F34" s="14">
        <v>1203015</v>
      </c>
      <c r="G34" s="14">
        <f t="shared" si="4"/>
        <v>240603</v>
      </c>
      <c r="H34" s="13">
        <v>2245233</v>
      </c>
      <c r="I34" s="13" t="s">
        <v>482</v>
      </c>
      <c r="J34" s="15" t="s">
        <v>483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>
        <v>0</v>
      </c>
      <c r="BC34" s="16">
        <v>50000</v>
      </c>
      <c r="BD34" s="16">
        <v>0</v>
      </c>
      <c r="BE34" s="16">
        <v>0</v>
      </c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f t="shared" si="1"/>
        <v>50000</v>
      </c>
      <c r="BP34" s="16"/>
      <c r="BQ34" s="16"/>
      <c r="BR34" s="16"/>
      <c r="BS34" s="16"/>
      <c r="BT34" s="16"/>
      <c r="BU34" s="18">
        <f t="shared" si="2"/>
        <v>50000</v>
      </c>
      <c r="BV34" s="18">
        <f t="shared" si="3"/>
        <v>190603</v>
      </c>
      <c r="BW34" s="21">
        <v>100000</v>
      </c>
    </row>
    <row r="35" spans="1:75" s="30" customFormat="1" ht="59.25" customHeight="1" x14ac:dyDescent="0.2">
      <c r="A35" s="9">
        <v>897</v>
      </c>
      <c r="B35" s="20" t="s">
        <v>481</v>
      </c>
      <c r="C35" s="20" t="s">
        <v>560</v>
      </c>
      <c r="D35" s="11" t="s">
        <v>73</v>
      </c>
      <c r="E35" s="12" t="s">
        <v>552</v>
      </c>
      <c r="F35" s="14">
        <v>1567391</v>
      </c>
      <c r="G35" s="14">
        <f t="shared" si="4"/>
        <v>313478.2</v>
      </c>
      <c r="H35" s="13">
        <v>2111755</v>
      </c>
      <c r="I35" s="13" t="s">
        <v>482</v>
      </c>
      <c r="J35" s="15" t="s">
        <v>483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>
        <v>0</v>
      </c>
      <c r="BC35" s="16">
        <v>50000</v>
      </c>
      <c r="BD35" s="16">
        <v>0</v>
      </c>
      <c r="BE35" s="16">
        <v>0</v>
      </c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f t="shared" si="1"/>
        <v>50000</v>
      </c>
      <c r="BP35" s="16"/>
      <c r="BQ35" s="16"/>
      <c r="BR35" s="16"/>
      <c r="BS35" s="16"/>
      <c r="BT35" s="16"/>
      <c r="BU35" s="18">
        <f t="shared" si="2"/>
        <v>50000</v>
      </c>
      <c r="BV35" s="18">
        <f t="shared" si="3"/>
        <v>263478.2</v>
      </c>
      <c r="BW35" s="21">
        <v>150000</v>
      </c>
    </row>
    <row r="36" spans="1:75" s="30" customFormat="1" ht="72.75" customHeight="1" x14ac:dyDescent="0.2">
      <c r="A36" s="20">
        <v>1027</v>
      </c>
      <c r="B36" s="9" t="s">
        <v>81</v>
      </c>
      <c r="C36" s="10" t="s">
        <v>447</v>
      </c>
      <c r="D36" s="11" t="s">
        <v>73</v>
      </c>
      <c r="E36" s="12" t="s">
        <v>448</v>
      </c>
      <c r="F36" s="13">
        <v>2931583</v>
      </c>
      <c r="G36" s="14">
        <f t="shared" si="4"/>
        <v>586316.6</v>
      </c>
      <c r="H36" s="13">
        <v>4988365</v>
      </c>
      <c r="I36" s="15" t="s">
        <v>444</v>
      </c>
      <c r="J36" s="15" t="s">
        <v>449</v>
      </c>
      <c r="K36" s="16"/>
      <c r="L36" s="16"/>
      <c r="M36" s="16"/>
      <c r="N36" s="16"/>
      <c r="O36" s="16"/>
      <c r="P36" s="16"/>
      <c r="Q36" s="17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>
        <v>0</v>
      </c>
      <c r="BG36" s="16">
        <v>50000</v>
      </c>
      <c r="BH36" s="16">
        <v>0</v>
      </c>
      <c r="BI36" s="16"/>
      <c r="BJ36" s="16"/>
      <c r="BK36" s="16"/>
      <c r="BL36" s="16"/>
      <c r="BM36" s="16"/>
      <c r="BN36" s="16"/>
      <c r="BO36" s="16">
        <f t="shared" si="1"/>
        <v>50000</v>
      </c>
      <c r="BP36" s="16">
        <v>100000</v>
      </c>
      <c r="BQ36" s="16">
        <v>100000</v>
      </c>
      <c r="BR36" s="16">
        <v>80000</v>
      </c>
      <c r="BS36" s="16">
        <v>50000</v>
      </c>
      <c r="BT36" s="16">
        <v>150000</v>
      </c>
      <c r="BU36" s="18">
        <f t="shared" si="2"/>
        <v>530000</v>
      </c>
      <c r="BV36" s="18">
        <f t="shared" si="3"/>
        <v>56316.599999999977</v>
      </c>
      <c r="BW36" s="21">
        <v>20000</v>
      </c>
    </row>
    <row r="37" spans="1:75" s="30" customFormat="1" ht="108" x14ac:dyDescent="0.2">
      <c r="A37" s="20">
        <v>965</v>
      </c>
      <c r="B37" s="9" t="s">
        <v>81</v>
      </c>
      <c r="C37" s="10" t="s">
        <v>442</v>
      </c>
      <c r="D37" s="11" t="s">
        <v>96</v>
      </c>
      <c r="E37" s="12" t="s">
        <v>443</v>
      </c>
      <c r="F37" s="13">
        <v>6305212</v>
      </c>
      <c r="G37" s="14">
        <f t="shared" si="4"/>
        <v>1261042.4000000001</v>
      </c>
      <c r="H37" s="13">
        <v>9178597</v>
      </c>
      <c r="I37" s="15" t="s">
        <v>444</v>
      </c>
      <c r="J37" s="15" t="s">
        <v>445</v>
      </c>
      <c r="K37" s="16"/>
      <c r="L37" s="16"/>
      <c r="M37" s="16"/>
      <c r="N37" s="16"/>
      <c r="O37" s="16"/>
      <c r="P37" s="16"/>
      <c r="Q37" s="17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>
        <v>0</v>
      </c>
      <c r="BE37" s="16">
        <v>50000</v>
      </c>
      <c r="BF37" s="16">
        <v>50000</v>
      </c>
      <c r="BG37" s="16">
        <v>50000</v>
      </c>
      <c r="BH37" s="16">
        <v>50000</v>
      </c>
      <c r="BI37" s="16">
        <v>50000</v>
      </c>
      <c r="BJ37" s="16">
        <v>50000</v>
      </c>
      <c r="BK37" s="16">
        <v>20000</v>
      </c>
      <c r="BL37" s="16">
        <v>20000</v>
      </c>
      <c r="BM37" s="16">
        <v>50000</v>
      </c>
      <c r="BN37" s="16">
        <v>20000</v>
      </c>
      <c r="BO37" s="16">
        <f t="shared" si="1"/>
        <v>410000</v>
      </c>
      <c r="BP37" s="16">
        <v>20000</v>
      </c>
      <c r="BQ37" s="16">
        <v>0</v>
      </c>
      <c r="BR37" s="16">
        <v>0</v>
      </c>
      <c r="BS37" s="16">
        <v>0</v>
      </c>
      <c r="BT37" s="16"/>
      <c r="BU37" s="18">
        <f t="shared" si="2"/>
        <v>430000</v>
      </c>
      <c r="BV37" s="18">
        <f t="shared" si="3"/>
        <v>831042.40000000014</v>
      </c>
      <c r="BW37" s="21">
        <v>100000</v>
      </c>
    </row>
    <row r="38" spans="1:75" s="30" customFormat="1" ht="113.25" customHeight="1" x14ac:dyDescent="0.2">
      <c r="A38" s="20">
        <v>1028</v>
      </c>
      <c r="B38" s="9" t="s">
        <v>81</v>
      </c>
      <c r="C38" s="10" t="s">
        <v>450</v>
      </c>
      <c r="D38" s="11" t="s">
        <v>73</v>
      </c>
      <c r="E38" s="12" t="s">
        <v>200</v>
      </c>
      <c r="F38" s="13">
        <v>4335017</v>
      </c>
      <c r="G38" s="14">
        <f t="shared" ref="G38:G61" si="5">F38*0.2</f>
        <v>867003.4</v>
      </c>
      <c r="H38" s="13">
        <v>7247384</v>
      </c>
      <c r="I38" s="15" t="s">
        <v>444</v>
      </c>
      <c r="J38" s="15" t="s">
        <v>449</v>
      </c>
      <c r="K38" s="16"/>
      <c r="L38" s="16"/>
      <c r="M38" s="16"/>
      <c r="N38" s="16"/>
      <c r="O38" s="16"/>
      <c r="P38" s="16"/>
      <c r="Q38" s="17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>
        <v>0</v>
      </c>
      <c r="BG38" s="16">
        <v>50000</v>
      </c>
      <c r="BH38" s="16">
        <v>50000</v>
      </c>
      <c r="BI38" s="16">
        <v>50000</v>
      </c>
      <c r="BJ38" s="16">
        <v>50000</v>
      </c>
      <c r="BK38" s="16">
        <v>50000</v>
      </c>
      <c r="BL38" s="16">
        <v>50000</v>
      </c>
      <c r="BM38" s="16">
        <v>50000</v>
      </c>
      <c r="BN38" s="16">
        <v>50000</v>
      </c>
      <c r="BO38" s="16">
        <f t="shared" si="1"/>
        <v>400000</v>
      </c>
      <c r="BP38" s="16">
        <v>50000</v>
      </c>
      <c r="BQ38" s="16">
        <v>50000</v>
      </c>
      <c r="BR38" s="16">
        <v>80000</v>
      </c>
      <c r="BS38" s="16">
        <v>50000</v>
      </c>
      <c r="BT38" s="16">
        <v>150000</v>
      </c>
      <c r="BU38" s="18">
        <f t="shared" si="2"/>
        <v>780000</v>
      </c>
      <c r="BV38" s="18">
        <f t="shared" si="3"/>
        <v>87003.400000000023</v>
      </c>
      <c r="BW38" s="21">
        <v>20000</v>
      </c>
    </row>
    <row r="39" spans="1:75" s="30" customFormat="1" ht="109.5" customHeight="1" x14ac:dyDescent="0.2">
      <c r="A39" s="20">
        <v>1029</v>
      </c>
      <c r="B39" s="9" t="s">
        <v>81</v>
      </c>
      <c r="C39" s="10" t="s">
        <v>451</v>
      </c>
      <c r="D39" s="11" t="s">
        <v>73</v>
      </c>
      <c r="E39" s="12" t="s">
        <v>200</v>
      </c>
      <c r="F39" s="13">
        <v>3368731</v>
      </c>
      <c r="G39" s="14">
        <f t="shared" si="5"/>
        <v>673746.20000000007</v>
      </c>
      <c r="H39" s="13">
        <v>6074097</v>
      </c>
      <c r="I39" s="15" t="s">
        <v>444</v>
      </c>
      <c r="J39" s="15" t="s">
        <v>449</v>
      </c>
      <c r="K39" s="16"/>
      <c r="L39" s="16"/>
      <c r="M39" s="16"/>
      <c r="N39" s="16"/>
      <c r="O39" s="16"/>
      <c r="P39" s="16"/>
      <c r="Q39" s="17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>
        <v>0</v>
      </c>
      <c r="BG39" s="16">
        <v>50000</v>
      </c>
      <c r="BH39" s="16">
        <v>50000</v>
      </c>
      <c r="BI39" s="16">
        <v>50000</v>
      </c>
      <c r="BJ39" s="16">
        <v>50000</v>
      </c>
      <c r="BK39" s="16">
        <v>20000</v>
      </c>
      <c r="BL39" s="16">
        <v>20000</v>
      </c>
      <c r="BM39" s="16">
        <v>50000</v>
      </c>
      <c r="BN39" s="16">
        <v>0</v>
      </c>
      <c r="BO39" s="16">
        <f t="shared" si="1"/>
        <v>290000</v>
      </c>
      <c r="BP39" s="16">
        <v>20000</v>
      </c>
      <c r="BQ39" s="16">
        <v>0</v>
      </c>
      <c r="BR39" s="16">
        <v>80000</v>
      </c>
      <c r="BS39" s="16">
        <v>50000</v>
      </c>
      <c r="BT39" s="16">
        <v>150000</v>
      </c>
      <c r="BU39" s="18">
        <f t="shared" si="2"/>
        <v>590000</v>
      </c>
      <c r="BV39" s="18">
        <f t="shared" si="3"/>
        <v>83746.20000000007</v>
      </c>
      <c r="BW39" s="21">
        <v>20000</v>
      </c>
    </row>
    <row r="40" spans="1:75" s="30" customFormat="1" ht="122.25" customHeight="1" x14ac:dyDescent="0.2">
      <c r="A40" s="20">
        <v>966</v>
      </c>
      <c r="B40" s="9" t="s">
        <v>81</v>
      </c>
      <c r="C40" s="10" t="s">
        <v>446</v>
      </c>
      <c r="D40" s="11" t="s">
        <v>96</v>
      </c>
      <c r="E40" s="12" t="s">
        <v>103</v>
      </c>
      <c r="F40" s="13">
        <v>6809266</v>
      </c>
      <c r="G40" s="14">
        <f t="shared" si="5"/>
        <v>1361853.2000000002</v>
      </c>
      <c r="H40" s="13">
        <v>15918445</v>
      </c>
      <c r="I40" s="15" t="s">
        <v>444</v>
      </c>
      <c r="J40" s="15" t="s">
        <v>445</v>
      </c>
      <c r="K40" s="16"/>
      <c r="L40" s="16"/>
      <c r="M40" s="16"/>
      <c r="N40" s="16"/>
      <c r="O40" s="16"/>
      <c r="P40" s="16"/>
      <c r="Q40" s="17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>
        <v>0</v>
      </c>
      <c r="BE40" s="16">
        <v>50000</v>
      </c>
      <c r="BF40" s="16">
        <v>50000</v>
      </c>
      <c r="BG40" s="16">
        <v>50000</v>
      </c>
      <c r="BH40" s="16">
        <v>50000</v>
      </c>
      <c r="BI40" s="16">
        <v>50000</v>
      </c>
      <c r="BJ40" s="16">
        <v>50000</v>
      </c>
      <c r="BK40" s="16">
        <v>50000</v>
      </c>
      <c r="BL40" s="16">
        <v>50000</v>
      </c>
      <c r="BM40" s="16">
        <v>50000</v>
      </c>
      <c r="BN40" s="16">
        <v>50000</v>
      </c>
      <c r="BO40" s="16">
        <f t="shared" si="1"/>
        <v>500000</v>
      </c>
      <c r="BP40" s="16">
        <v>100000</v>
      </c>
      <c r="BQ40" s="16">
        <v>100000</v>
      </c>
      <c r="BR40" s="16">
        <v>100000</v>
      </c>
      <c r="BS40" s="16">
        <v>100000</v>
      </c>
      <c r="BT40" s="16">
        <v>150000</v>
      </c>
      <c r="BU40" s="18">
        <f t="shared" si="2"/>
        <v>1050000</v>
      </c>
      <c r="BV40" s="18">
        <f t="shared" si="3"/>
        <v>311853.20000000019</v>
      </c>
      <c r="BW40" s="21">
        <v>100000</v>
      </c>
    </row>
    <row r="41" spans="1:75" s="30" customFormat="1" ht="122.25" customHeight="1" x14ac:dyDescent="0.2">
      <c r="A41" s="20">
        <v>967</v>
      </c>
      <c r="B41" s="9" t="s">
        <v>81</v>
      </c>
      <c r="C41" s="10" t="s">
        <v>102</v>
      </c>
      <c r="D41" s="11" t="s">
        <v>73</v>
      </c>
      <c r="E41" s="12" t="s">
        <v>103</v>
      </c>
      <c r="F41" s="13">
        <v>21386281</v>
      </c>
      <c r="G41" s="14">
        <f t="shared" si="5"/>
        <v>4277256.2</v>
      </c>
      <c r="H41" s="13">
        <v>24614913</v>
      </c>
      <c r="I41" s="15" t="s">
        <v>104</v>
      </c>
      <c r="J41" s="15" t="s">
        <v>105</v>
      </c>
      <c r="K41" s="16"/>
      <c r="L41" s="16"/>
      <c r="M41" s="16"/>
      <c r="N41" s="16"/>
      <c r="O41" s="16"/>
      <c r="P41" s="16"/>
      <c r="Q41" s="17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>
        <v>0</v>
      </c>
      <c r="BE41" s="16">
        <v>200000</v>
      </c>
      <c r="BF41" s="16">
        <v>200000</v>
      </c>
      <c r="BG41" s="16">
        <v>200000</v>
      </c>
      <c r="BH41" s="16">
        <v>200000</v>
      </c>
      <c r="BI41" s="16">
        <v>200000</v>
      </c>
      <c r="BJ41" s="16">
        <v>200000</v>
      </c>
      <c r="BK41" s="16">
        <v>200000</v>
      </c>
      <c r="BL41" s="16">
        <v>200000</v>
      </c>
      <c r="BM41" s="16">
        <v>300000</v>
      </c>
      <c r="BN41" s="16">
        <v>200000</v>
      </c>
      <c r="BO41" s="16">
        <f t="shared" si="1"/>
        <v>2100000</v>
      </c>
      <c r="BP41" s="16">
        <v>300000</v>
      </c>
      <c r="BQ41" s="16">
        <v>300000</v>
      </c>
      <c r="BR41" s="16">
        <v>150000</v>
      </c>
      <c r="BS41" s="16">
        <v>150000</v>
      </c>
      <c r="BT41" s="16">
        <v>200000</v>
      </c>
      <c r="BU41" s="18">
        <f t="shared" si="2"/>
        <v>3200000</v>
      </c>
      <c r="BV41" s="18">
        <f t="shared" si="3"/>
        <v>1077256.2000000002</v>
      </c>
      <c r="BW41" s="21">
        <v>200000</v>
      </c>
    </row>
    <row r="42" spans="1:75" s="30" customFormat="1" ht="55.5" customHeight="1" x14ac:dyDescent="0.2">
      <c r="A42" s="8">
        <v>1247</v>
      </c>
      <c r="B42" s="9" t="s">
        <v>489</v>
      </c>
      <c r="C42" s="10" t="s">
        <v>498</v>
      </c>
      <c r="D42" s="11" t="s">
        <v>73</v>
      </c>
      <c r="E42" s="12" t="s">
        <v>303</v>
      </c>
      <c r="F42" s="13">
        <v>1604341</v>
      </c>
      <c r="G42" s="14">
        <f t="shared" si="5"/>
        <v>320868.2</v>
      </c>
      <c r="H42" s="13">
        <v>3217151</v>
      </c>
      <c r="I42" s="15" t="s">
        <v>491</v>
      </c>
      <c r="J42" s="15" t="s">
        <v>492</v>
      </c>
      <c r="K42" s="16"/>
      <c r="L42" s="16"/>
      <c r="M42" s="16"/>
      <c r="N42" s="16"/>
      <c r="O42" s="16"/>
      <c r="P42" s="16"/>
      <c r="Q42" s="17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>
        <f t="shared" si="1"/>
        <v>0</v>
      </c>
      <c r="BP42" s="16"/>
      <c r="BQ42" s="16"/>
      <c r="BR42" s="16">
        <v>80000</v>
      </c>
      <c r="BS42" s="16">
        <v>20000</v>
      </c>
      <c r="BT42" s="16">
        <v>50000</v>
      </c>
      <c r="BU42" s="18">
        <f t="shared" si="2"/>
        <v>150000</v>
      </c>
      <c r="BV42" s="18">
        <f t="shared" si="3"/>
        <v>170868.2</v>
      </c>
      <c r="BW42" s="21">
        <v>50000</v>
      </c>
    </row>
    <row r="43" spans="1:75" s="29" customFormat="1" ht="55.5" customHeight="1" x14ac:dyDescent="0.2">
      <c r="A43" s="8">
        <v>1241</v>
      </c>
      <c r="B43" s="9" t="s">
        <v>489</v>
      </c>
      <c r="C43" s="10" t="s">
        <v>490</v>
      </c>
      <c r="D43" s="11" t="s">
        <v>73</v>
      </c>
      <c r="E43" s="12" t="s">
        <v>303</v>
      </c>
      <c r="F43" s="13">
        <v>5347803</v>
      </c>
      <c r="G43" s="14">
        <f t="shared" si="5"/>
        <v>1069560.6000000001</v>
      </c>
      <c r="H43" s="13">
        <v>10723836</v>
      </c>
      <c r="I43" s="15" t="s">
        <v>491</v>
      </c>
      <c r="J43" s="15" t="s">
        <v>492</v>
      </c>
      <c r="K43" s="16"/>
      <c r="L43" s="16"/>
      <c r="M43" s="16"/>
      <c r="N43" s="16"/>
      <c r="O43" s="16"/>
      <c r="P43" s="16"/>
      <c r="Q43" s="17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f t="shared" si="1"/>
        <v>0</v>
      </c>
      <c r="BP43" s="16"/>
      <c r="BQ43" s="16"/>
      <c r="BR43" s="16">
        <v>100000</v>
      </c>
      <c r="BS43" s="16">
        <v>100000</v>
      </c>
      <c r="BT43" s="16">
        <v>250000</v>
      </c>
      <c r="BU43" s="18">
        <f t="shared" si="2"/>
        <v>450000</v>
      </c>
      <c r="BV43" s="18">
        <f t="shared" si="3"/>
        <v>619560.60000000009</v>
      </c>
      <c r="BW43" s="21">
        <v>250000</v>
      </c>
    </row>
    <row r="44" spans="1:75" s="29" customFormat="1" ht="55.5" customHeight="1" x14ac:dyDescent="0.2">
      <c r="A44" s="8">
        <v>1242</v>
      </c>
      <c r="B44" s="9" t="s">
        <v>489</v>
      </c>
      <c r="C44" s="10" t="s">
        <v>493</v>
      </c>
      <c r="D44" s="11" t="s">
        <v>73</v>
      </c>
      <c r="E44" s="12" t="s">
        <v>303</v>
      </c>
      <c r="F44" s="13">
        <v>3926821</v>
      </c>
      <c r="G44" s="14">
        <f t="shared" si="5"/>
        <v>785364.20000000007</v>
      </c>
      <c r="H44" s="13">
        <v>8178964</v>
      </c>
      <c r="I44" s="15" t="s">
        <v>491</v>
      </c>
      <c r="J44" s="15" t="s">
        <v>492</v>
      </c>
      <c r="K44" s="16"/>
      <c r="L44" s="16"/>
      <c r="M44" s="16"/>
      <c r="N44" s="16"/>
      <c r="O44" s="16"/>
      <c r="P44" s="16"/>
      <c r="Q44" s="17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>
        <f t="shared" si="1"/>
        <v>0</v>
      </c>
      <c r="BP44" s="16"/>
      <c r="BQ44" s="16"/>
      <c r="BR44" s="16">
        <v>100000</v>
      </c>
      <c r="BS44" s="16">
        <v>100000</v>
      </c>
      <c r="BT44" s="16">
        <v>200000</v>
      </c>
      <c r="BU44" s="18">
        <f t="shared" si="2"/>
        <v>400000</v>
      </c>
      <c r="BV44" s="18">
        <f t="shared" si="3"/>
        <v>385364.20000000007</v>
      </c>
      <c r="BW44" s="21">
        <v>200000</v>
      </c>
    </row>
    <row r="45" spans="1:75" s="29" customFormat="1" ht="55.5" customHeight="1" x14ac:dyDescent="0.2">
      <c r="A45" s="8">
        <v>1243</v>
      </c>
      <c r="B45" s="9" t="s">
        <v>489</v>
      </c>
      <c r="C45" s="10" t="s">
        <v>494</v>
      </c>
      <c r="D45" s="11" t="s">
        <v>73</v>
      </c>
      <c r="E45" s="12" t="s">
        <v>303</v>
      </c>
      <c r="F45" s="13">
        <v>2139121</v>
      </c>
      <c r="G45" s="14">
        <f t="shared" si="5"/>
        <v>427824.2</v>
      </c>
      <c r="H45" s="13">
        <v>4289534</v>
      </c>
      <c r="I45" s="15" t="s">
        <v>491</v>
      </c>
      <c r="J45" s="15" t="s">
        <v>492</v>
      </c>
      <c r="K45" s="16"/>
      <c r="L45" s="16"/>
      <c r="M45" s="16"/>
      <c r="N45" s="16"/>
      <c r="O45" s="16"/>
      <c r="P45" s="16"/>
      <c r="Q45" s="17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>
        <f t="shared" si="1"/>
        <v>0</v>
      </c>
      <c r="BP45" s="16"/>
      <c r="BQ45" s="16"/>
      <c r="BR45" s="16">
        <v>80000</v>
      </c>
      <c r="BS45" s="16">
        <v>20000</v>
      </c>
      <c r="BT45" s="16">
        <v>100000</v>
      </c>
      <c r="BU45" s="18">
        <f t="shared" si="2"/>
        <v>200000</v>
      </c>
      <c r="BV45" s="18">
        <f t="shared" si="3"/>
        <v>227824.2</v>
      </c>
      <c r="BW45" s="21">
        <v>100000</v>
      </c>
    </row>
    <row r="46" spans="1:75" s="29" customFormat="1" ht="55.5" customHeight="1" x14ac:dyDescent="0.2">
      <c r="A46" s="8">
        <v>1244</v>
      </c>
      <c r="B46" s="9" t="s">
        <v>489</v>
      </c>
      <c r="C46" s="10" t="s">
        <v>495</v>
      </c>
      <c r="D46" s="11" t="s">
        <v>73</v>
      </c>
      <c r="E46" s="12" t="s">
        <v>303</v>
      </c>
      <c r="F46" s="13">
        <v>1963410</v>
      </c>
      <c r="G46" s="14">
        <f t="shared" si="5"/>
        <v>392682</v>
      </c>
      <c r="H46" s="13">
        <v>4089482</v>
      </c>
      <c r="I46" s="15" t="s">
        <v>491</v>
      </c>
      <c r="J46" s="15" t="s">
        <v>492</v>
      </c>
      <c r="K46" s="16"/>
      <c r="L46" s="16"/>
      <c r="M46" s="16"/>
      <c r="N46" s="16"/>
      <c r="O46" s="16"/>
      <c r="P46" s="16"/>
      <c r="Q46" s="17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>
        <f t="shared" si="1"/>
        <v>0</v>
      </c>
      <c r="BP46" s="16"/>
      <c r="BQ46" s="16"/>
      <c r="BR46" s="16">
        <v>80000</v>
      </c>
      <c r="BS46" s="16">
        <v>20000</v>
      </c>
      <c r="BT46" s="16">
        <v>100000</v>
      </c>
      <c r="BU46" s="18">
        <f t="shared" si="2"/>
        <v>200000</v>
      </c>
      <c r="BV46" s="18">
        <f t="shared" si="3"/>
        <v>192682</v>
      </c>
      <c r="BW46" s="21">
        <v>100000</v>
      </c>
    </row>
    <row r="47" spans="1:75" s="29" customFormat="1" ht="55.5" customHeight="1" x14ac:dyDescent="0.2">
      <c r="A47" s="8">
        <v>1246</v>
      </c>
      <c r="B47" s="9" t="s">
        <v>489</v>
      </c>
      <c r="C47" s="10" t="s">
        <v>497</v>
      </c>
      <c r="D47" s="11" t="s">
        <v>73</v>
      </c>
      <c r="E47" s="12" t="s">
        <v>303</v>
      </c>
      <c r="F47" s="13">
        <v>1955763</v>
      </c>
      <c r="G47" s="14">
        <f t="shared" si="5"/>
        <v>391152.60000000003</v>
      </c>
      <c r="H47" s="13">
        <v>3617256</v>
      </c>
      <c r="I47" s="15" t="s">
        <v>491</v>
      </c>
      <c r="J47" s="15" t="s">
        <v>492</v>
      </c>
      <c r="K47" s="16"/>
      <c r="L47" s="16"/>
      <c r="M47" s="16"/>
      <c r="N47" s="16"/>
      <c r="O47" s="16"/>
      <c r="P47" s="16"/>
      <c r="Q47" s="17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>
        <f t="shared" si="1"/>
        <v>0</v>
      </c>
      <c r="BP47" s="16"/>
      <c r="BQ47" s="16"/>
      <c r="BR47" s="16">
        <v>80000</v>
      </c>
      <c r="BS47" s="16">
        <v>20000</v>
      </c>
      <c r="BT47" s="16">
        <v>50000</v>
      </c>
      <c r="BU47" s="18">
        <f t="shared" si="2"/>
        <v>150000</v>
      </c>
      <c r="BV47" s="18">
        <f t="shared" si="3"/>
        <v>241152.60000000003</v>
      </c>
      <c r="BW47" s="21">
        <v>50000</v>
      </c>
    </row>
    <row r="48" spans="1:75" s="29" customFormat="1" ht="55.5" customHeight="1" x14ac:dyDescent="0.2">
      <c r="A48" s="8">
        <v>1248</v>
      </c>
      <c r="B48" s="9" t="s">
        <v>489</v>
      </c>
      <c r="C48" s="10" t="s">
        <v>499</v>
      </c>
      <c r="D48" s="11" t="s">
        <v>73</v>
      </c>
      <c r="E48" s="12" t="s">
        <v>500</v>
      </c>
      <c r="F48" s="13">
        <v>1245272</v>
      </c>
      <c r="G48" s="14">
        <f t="shared" si="5"/>
        <v>249054.40000000002</v>
      </c>
      <c r="H48" s="13">
        <v>2344829</v>
      </c>
      <c r="I48" s="15" t="s">
        <v>491</v>
      </c>
      <c r="J48" s="15" t="s">
        <v>492</v>
      </c>
      <c r="K48" s="16"/>
      <c r="L48" s="16"/>
      <c r="M48" s="16"/>
      <c r="N48" s="16"/>
      <c r="O48" s="16"/>
      <c r="P48" s="16"/>
      <c r="Q48" s="17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>
        <f t="shared" si="1"/>
        <v>0</v>
      </c>
      <c r="BP48" s="16"/>
      <c r="BQ48" s="16"/>
      <c r="BR48" s="16">
        <v>50000</v>
      </c>
      <c r="BS48" s="16">
        <v>0</v>
      </c>
      <c r="BT48" s="16"/>
      <c r="BU48" s="18">
        <f t="shared" si="2"/>
        <v>50000</v>
      </c>
      <c r="BV48" s="18">
        <f t="shared" si="3"/>
        <v>199054.40000000002</v>
      </c>
      <c r="BW48" s="21">
        <v>50000</v>
      </c>
    </row>
    <row r="49" spans="1:75" s="29" customFormat="1" ht="55.5" customHeight="1" x14ac:dyDescent="0.2">
      <c r="A49" s="8">
        <v>1249</v>
      </c>
      <c r="B49" s="9" t="s">
        <v>489</v>
      </c>
      <c r="C49" s="10" t="s">
        <v>501</v>
      </c>
      <c r="D49" s="11" t="s">
        <v>73</v>
      </c>
      <c r="E49" s="12" t="s">
        <v>500</v>
      </c>
      <c r="F49" s="13">
        <v>1420982</v>
      </c>
      <c r="G49" s="14">
        <f t="shared" si="5"/>
        <v>284196.40000000002</v>
      </c>
      <c r="H49" s="13">
        <v>2544872</v>
      </c>
      <c r="I49" s="15" t="s">
        <v>491</v>
      </c>
      <c r="J49" s="15" t="s">
        <v>492</v>
      </c>
      <c r="K49" s="16"/>
      <c r="L49" s="16"/>
      <c r="M49" s="16"/>
      <c r="N49" s="16"/>
      <c r="O49" s="16"/>
      <c r="P49" s="16"/>
      <c r="Q49" s="17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>
        <f t="shared" si="1"/>
        <v>0</v>
      </c>
      <c r="BP49" s="16"/>
      <c r="BQ49" s="16"/>
      <c r="BR49" s="16">
        <v>50000</v>
      </c>
      <c r="BS49" s="16">
        <v>0</v>
      </c>
      <c r="BT49" s="16"/>
      <c r="BU49" s="18">
        <f t="shared" si="2"/>
        <v>50000</v>
      </c>
      <c r="BV49" s="18">
        <f t="shared" si="3"/>
        <v>234196.40000000002</v>
      </c>
      <c r="BW49" s="21">
        <v>50000</v>
      </c>
    </row>
    <row r="50" spans="1:75" s="29" customFormat="1" ht="55.5" customHeight="1" x14ac:dyDescent="0.2">
      <c r="A50" s="8">
        <v>1245</v>
      </c>
      <c r="B50" s="9" t="s">
        <v>489</v>
      </c>
      <c r="C50" s="10" t="s">
        <v>496</v>
      </c>
      <c r="D50" s="11" t="s">
        <v>73</v>
      </c>
      <c r="E50" s="12" t="s">
        <v>303</v>
      </c>
      <c r="F50" s="13">
        <v>5668635</v>
      </c>
      <c r="G50" s="14">
        <f t="shared" si="5"/>
        <v>1133727</v>
      </c>
      <c r="H50" s="13">
        <v>9235038</v>
      </c>
      <c r="I50" s="15" t="s">
        <v>491</v>
      </c>
      <c r="J50" s="15" t="s">
        <v>492</v>
      </c>
      <c r="K50" s="16"/>
      <c r="L50" s="16"/>
      <c r="M50" s="16"/>
      <c r="N50" s="16"/>
      <c r="O50" s="16"/>
      <c r="P50" s="16"/>
      <c r="Q50" s="17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>
        <f t="shared" si="1"/>
        <v>0</v>
      </c>
      <c r="BP50" s="16"/>
      <c r="BQ50" s="16"/>
      <c r="BR50" s="16">
        <v>0</v>
      </c>
      <c r="BS50" s="16">
        <v>100000</v>
      </c>
      <c r="BT50" s="16">
        <v>300000</v>
      </c>
      <c r="BU50" s="18">
        <f t="shared" si="2"/>
        <v>400000</v>
      </c>
      <c r="BV50" s="18">
        <f t="shared" si="3"/>
        <v>733727</v>
      </c>
      <c r="BW50" s="21">
        <v>300000</v>
      </c>
    </row>
    <row r="51" spans="1:75" s="29" customFormat="1" ht="59.25" customHeight="1" x14ac:dyDescent="0.2">
      <c r="A51" s="8">
        <v>1227</v>
      </c>
      <c r="B51" s="9" t="s">
        <v>167</v>
      </c>
      <c r="C51" s="10" t="s">
        <v>168</v>
      </c>
      <c r="D51" s="11" t="s">
        <v>88</v>
      </c>
      <c r="E51" s="12" t="s">
        <v>123</v>
      </c>
      <c r="F51" s="13">
        <v>5378237</v>
      </c>
      <c r="G51" s="14">
        <f t="shared" si="5"/>
        <v>1075647.4000000001</v>
      </c>
      <c r="H51" s="13">
        <v>7849418</v>
      </c>
      <c r="I51" s="15" t="s">
        <v>169</v>
      </c>
      <c r="J51" s="15" t="s">
        <v>170</v>
      </c>
      <c r="K51" s="16"/>
      <c r="L51" s="16"/>
      <c r="M51" s="16"/>
      <c r="N51" s="16"/>
      <c r="O51" s="16"/>
      <c r="P51" s="16"/>
      <c r="Q51" s="17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>
        <v>150000</v>
      </c>
      <c r="BO51" s="16">
        <f t="shared" si="1"/>
        <v>150000</v>
      </c>
      <c r="BP51" s="16">
        <v>200000</v>
      </c>
      <c r="BQ51" s="16">
        <v>200000</v>
      </c>
      <c r="BR51" s="16">
        <v>100000</v>
      </c>
      <c r="BS51" s="16">
        <v>100000</v>
      </c>
      <c r="BT51" s="16">
        <v>100000</v>
      </c>
      <c r="BU51" s="18">
        <f t="shared" si="2"/>
        <v>850000</v>
      </c>
      <c r="BV51" s="18">
        <f t="shared" si="3"/>
        <v>225647.40000000014</v>
      </c>
      <c r="BW51" s="21">
        <v>150000</v>
      </c>
    </row>
    <row r="52" spans="1:75" s="29" customFormat="1" ht="59.25" customHeight="1" x14ac:dyDescent="0.2">
      <c r="A52" s="8">
        <v>1187</v>
      </c>
      <c r="B52" s="9" t="s">
        <v>167</v>
      </c>
      <c r="C52" s="10" t="s">
        <v>186</v>
      </c>
      <c r="D52" s="11" t="s">
        <v>73</v>
      </c>
      <c r="E52" s="12" t="s">
        <v>187</v>
      </c>
      <c r="F52" s="13">
        <v>15535236</v>
      </c>
      <c r="G52" s="14">
        <f t="shared" si="5"/>
        <v>3107047.2</v>
      </c>
      <c r="H52" s="13">
        <v>19373925</v>
      </c>
      <c r="I52" s="15" t="s">
        <v>188</v>
      </c>
      <c r="J52" s="15" t="s">
        <v>189</v>
      </c>
      <c r="K52" s="16"/>
      <c r="L52" s="16"/>
      <c r="M52" s="16"/>
      <c r="N52" s="16"/>
      <c r="O52" s="16"/>
      <c r="P52" s="16"/>
      <c r="Q52" s="17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>
        <v>0</v>
      </c>
      <c r="BN52" s="16"/>
      <c r="BO52" s="16">
        <f t="shared" si="1"/>
        <v>0</v>
      </c>
      <c r="BP52" s="16"/>
      <c r="BQ52" s="16"/>
      <c r="BR52" s="16"/>
      <c r="BS52" s="16"/>
      <c r="BT52" s="16">
        <v>0</v>
      </c>
      <c r="BU52" s="18">
        <f t="shared" si="2"/>
        <v>0</v>
      </c>
      <c r="BV52" s="18">
        <f t="shared" si="3"/>
        <v>3107047.2</v>
      </c>
      <c r="BW52" s="21">
        <v>500000</v>
      </c>
    </row>
    <row r="53" spans="1:75" s="29" customFormat="1" ht="96.75" customHeight="1" x14ac:dyDescent="0.2">
      <c r="A53" s="8">
        <v>1066</v>
      </c>
      <c r="B53" s="9" t="s">
        <v>167</v>
      </c>
      <c r="C53" s="10" t="s">
        <v>274</v>
      </c>
      <c r="D53" s="11" t="s">
        <v>96</v>
      </c>
      <c r="E53" s="12" t="s">
        <v>142</v>
      </c>
      <c r="F53" s="13">
        <v>8410692</v>
      </c>
      <c r="G53" s="14">
        <f t="shared" si="5"/>
        <v>1682138.4000000001</v>
      </c>
      <c r="H53" s="13">
        <v>9642055</v>
      </c>
      <c r="I53" s="15" t="s">
        <v>275</v>
      </c>
      <c r="J53" s="15" t="s">
        <v>276</v>
      </c>
      <c r="K53" s="16"/>
      <c r="L53" s="16"/>
      <c r="M53" s="16"/>
      <c r="N53" s="16"/>
      <c r="O53" s="16"/>
      <c r="P53" s="16"/>
      <c r="Q53" s="17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>
        <v>0</v>
      </c>
      <c r="BI53" s="16">
        <v>0</v>
      </c>
      <c r="BJ53" s="16">
        <v>0</v>
      </c>
      <c r="BK53" s="16">
        <v>200000</v>
      </c>
      <c r="BL53" s="16">
        <v>100000</v>
      </c>
      <c r="BM53" s="16">
        <v>200000</v>
      </c>
      <c r="BN53" s="16">
        <v>150000</v>
      </c>
      <c r="BO53" s="16">
        <f t="shared" si="1"/>
        <v>650000</v>
      </c>
      <c r="BP53" s="16">
        <v>200000</v>
      </c>
      <c r="BQ53" s="16">
        <v>200000</v>
      </c>
      <c r="BR53" s="16">
        <v>100000</v>
      </c>
      <c r="BS53" s="16">
        <v>100000</v>
      </c>
      <c r="BT53" s="16">
        <v>100000</v>
      </c>
      <c r="BU53" s="18">
        <f t="shared" si="2"/>
        <v>1350000</v>
      </c>
      <c r="BV53" s="18">
        <f t="shared" si="3"/>
        <v>332138.40000000014</v>
      </c>
      <c r="BW53" s="21">
        <v>200000</v>
      </c>
    </row>
    <row r="54" spans="1:75" s="29" customFormat="1" ht="67.5" customHeight="1" x14ac:dyDescent="0.2">
      <c r="A54" s="8">
        <v>1177</v>
      </c>
      <c r="B54" s="9" t="s">
        <v>167</v>
      </c>
      <c r="C54" s="10" t="s">
        <v>359</v>
      </c>
      <c r="D54" s="11" t="s">
        <v>96</v>
      </c>
      <c r="E54" s="12" t="s">
        <v>258</v>
      </c>
      <c r="F54" s="13">
        <v>18884348</v>
      </c>
      <c r="G54" s="14">
        <f t="shared" si="5"/>
        <v>3776869.6</v>
      </c>
      <c r="H54" s="13">
        <v>21652608</v>
      </c>
      <c r="I54" s="15" t="s">
        <v>360</v>
      </c>
      <c r="J54" s="15" t="s">
        <v>361</v>
      </c>
      <c r="K54" s="16"/>
      <c r="L54" s="16"/>
      <c r="M54" s="16"/>
      <c r="N54" s="16"/>
      <c r="O54" s="16"/>
      <c r="P54" s="16"/>
      <c r="Q54" s="17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>
        <v>0</v>
      </c>
      <c r="BM54" s="16">
        <v>0</v>
      </c>
      <c r="BN54" s="16">
        <v>0</v>
      </c>
      <c r="BO54" s="16">
        <f t="shared" si="1"/>
        <v>0</v>
      </c>
      <c r="BP54" s="16">
        <v>300000</v>
      </c>
      <c r="BQ54" s="16">
        <v>300000</v>
      </c>
      <c r="BR54" s="16">
        <v>200000</v>
      </c>
      <c r="BS54" s="16">
        <v>200000</v>
      </c>
      <c r="BT54" s="16">
        <v>1000000</v>
      </c>
      <c r="BU54" s="18">
        <f t="shared" si="2"/>
        <v>2000000</v>
      </c>
      <c r="BV54" s="18">
        <f t="shared" si="3"/>
        <v>1776869.6</v>
      </c>
      <c r="BW54" s="21">
        <v>750000</v>
      </c>
    </row>
    <row r="55" spans="1:75" s="29" customFormat="1" ht="57" customHeight="1" x14ac:dyDescent="0.2">
      <c r="A55" s="8">
        <v>1175</v>
      </c>
      <c r="B55" s="9" t="s">
        <v>152</v>
      </c>
      <c r="C55" s="10" t="s">
        <v>352</v>
      </c>
      <c r="D55" s="11" t="s">
        <v>73</v>
      </c>
      <c r="E55" s="12" t="s">
        <v>154</v>
      </c>
      <c r="F55" s="13">
        <v>29425269</v>
      </c>
      <c r="G55" s="14">
        <f t="shared" si="5"/>
        <v>5885053.8000000007</v>
      </c>
      <c r="H55" s="13">
        <v>30023959</v>
      </c>
      <c r="I55" s="15" t="s">
        <v>353</v>
      </c>
      <c r="J55" s="15" t="s">
        <v>354</v>
      </c>
      <c r="K55" s="16"/>
      <c r="L55" s="16"/>
      <c r="M55" s="16"/>
      <c r="N55" s="16"/>
      <c r="O55" s="16"/>
      <c r="P55" s="16"/>
      <c r="Q55" s="17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>
        <v>0</v>
      </c>
      <c r="BN55" s="16">
        <v>0</v>
      </c>
      <c r="BO55" s="16">
        <f t="shared" si="1"/>
        <v>0</v>
      </c>
      <c r="BP55" s="16">
        <v>0</v>
      </c>
      <c r="BQ55" s="16">
        <v>0</v>
      </c>
      <c r="BR55" s="16">
        <v>300000</v>
      </c>
      <c r="BS55" s="16">
        <v>300000</v>
      </c>
      <c r="BT55" s="16">
        <v>300000</v>
      </c>
      <c r="BU55" s="18">
        <f t="shared" si="2"/>
        <v>900000</v>
      </c>
      <c r="BV55" s="18">
        <f t="shared" si="3"/>
        <v>4985053.8000000007</v>
      </c>
      <c r="BW55" s="21">
        <v>300000</v>
      </c>
    </row>
    <row r="56" spans="1:75" s="29" customFormat="1" ht="71.25" customHeight="1" x14ac:dyDescent="0.2">
      <c r="A56" s="8">
        <v>1188</v>
      </c>
      <c r="B56" s="9" t="s">
        <v>152</v>
      </c>
      <c r="C56" s="10" t="s">
        <v>153</v>
      </c>
      <c r="D56" s="11" t="s">
        <v>73</v>
      </c>
      <c r="E56" s="12" t="s">
        <v>154</v>
      </c>
      <c r="F56" s="13">
        <v>23637276</v>
      </c>
      <c r="G56" s="14">
        <f t="shared" si="5"/>
        <v>4727455.2</v>
      </c>
      <c r="H56" s="13">
        <v>29662297</v>
      </c>
      <c r="I56" s="15" t="s">
        <v>155</v>
      </c>
      <c r="J56" s="15" t="s">
        <v>156</v>
      </c>
      <c r="K56" s="16"/>
      <c r="L56" s="16"/>
      <c r="M56" s="16"/>
      <c r="N56" s="16"/>
      <c r="O56" s="16"/>
      <c r="P56" s="16"/>
      <c r="Q56" s="17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>
        <v>0</v>
      </c>
      <c r="BN56" s="16">
        <v>0</v>
      </c>
      <c r="BO56" s="16">
        <f t="shared" ref="BO56:BO112" si="6">SUM(K56:BN56)</f>
        <v>0</v>
      </c>
      <c r="BP56" s="16">
        <v>400000</v>
      </c>
      <c r="BQ56" s="16">
        <v>400000</v>
      </c>
      <c r="BR56" s="16">
        <v>400000</v>
      </c>
      <c r="BS56" s="16">
        <v>300000</v>
      </c>
      <c r="BT56" s="16">
        <v>500000</v>
      </c>
      <c r="BU56" s="18">
        <f t="shared" ref="BU56:BU112" si="7">SUM(BO56:BT56)</f>
        <v>2000000</v>
      </c>
      <c r="BV56" s="18">
        <f t="shared" ref="BV56:BV112" si="8">SUM(G56-BU56)</f>
        <v>2727455.2</v>
      </c>
      <c r="BW56" s="21">
        <v>750000</v>
      </c>
    </row>
    <row r="57" spans="1:75" s="29" customFormat="1" ht="54" x14ac:dyDescent="0.2">
      <c r="A57" s="8">
        <v>1272</v>
      </c>
      <c r="B57" s="9" t="s">
        <v>434</v>
      </c>
      <c r="C57" s="10" t="s">
        <v>435</v>
      </c>
      <c r="D57" s="11" t="s">
        <v>73</v>
      </c>
      <c r="E57" s="12" t="s">
        <v>108</v>
      </c>
      <c r="F57" s="13">
        <v>5877344</v>
      </c>
      <c r="G57" s="14">
        <f t="shared" si="5"/>
        <v>1175468.8</v>
      </c>
      <c r="H57" s="13">
        <v>6899311</v>
      </c>
      <c r="I57" s="15" t="s">
        <v>436</v>
      </c>
      <c r="J57" s="15" t="s">
        <v>437</v>
      </c>
      <c r="K57" s="16"/>
      <c r="L57" s="16"/>
      <c r="M57" s="16"/>
      <c r="N57" s="16"/>
      <c r="O57" s="16"/>
      <c r="P57" s="16"/>
      <c r="Q57" s="17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>
        <f t="shared" si="6"/>
        <v>0</v>
      </c>
      <c r="BP57" s="16"/>
      <c r="BQ57" s="16"/>
      <c r="BR57" s="16"/>
      <c r="BS57" s="16">
        <v>0</v>
      </c>
      <c r="BT57" s="16">
        <v>250000</v>
      </c>
      <c r="BU57" s="18">
        <f t="shared" si="7"/>
        <v>250000</v>
      </c>
      <c r="BV57" s="18">
        <f t="shared" si="8"/>
        <v>925468.8</v>
      </c>
      <c r="BW57" s="21">
        <v>500000</v>
      </c>
    </row>
    <row r="58" spans="1:75" s="29" customFormat="1" ht="54" x14ac:dyDescent="0.2">
      <c r="A58" s="8">
        <v>1273</v>
      </c>
      <c r="B58" s="9" t="s">
        <v>434</v>
      </c>
      <c r="C58" s="10" t="s">
        <v>438</v>
      </c>
      <c r="D58" s="11" t="s">
        <v>73</v>
      </c>
      <c r="E58" s="12" t="s">
        <v>108</v>
      </c>
      <c r="F58" s="13">
        <v>10599629</v>
      </c>
      <c r="G58" s="14">
        <f t="shared" si="5"/>
        <v>2119925.8000000003</v>
      </c>
      <c r="H58" s="13">
        <v>12282498</v>
      </c>
      <c r="I58" s="15" t="s">
        <v>436</v>
      </c>
      <c r="J58" s="15" t="s">
        <v>437</v>
      </c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>
        <f t="shared" si="6"/>
        <v>0</v>
      </c>
      <c r="BP58" s="16"/>
      <c r="BQ58" s="16"/>
      <c r="BR58" s="16"/>
      <c r="BS58" s="16">
        <v>0</v>
      </c>
      <c r="BT58" s="16">
        <v>250000</v>
      </c>
      <c r="BU58" s="18">
        <f t="shared" si="7"/>
        <v>250000</v>
      </c>
      <c r="BV58" s="18">
        <f t="shared" si="8"/>
        <v>1869925.8000000003</v>
      </c>
      <c r="BW58" s="21">
        <v>750000</v>
      </c>
    </row>
    <row r="59" spans="1:75" s="29" customFormat="1" ht="88.5" customHeight="1" x14ac:dyDescent="0.2">
      <c r="A59" s="8">
        <v>1068</v>
      </c>
      <c r="B59" s="9" t="s">
        <v>190</v>
      </c>
      <c r="C59" s="10" t="s">
        <v>191</v>
      </c>
      <c r="D59" s="11" t="s">
        <v>73</v>
      </c>
      <c r="E59" s="12" t="s">
        <v>142</v>
      </c>
      <c r="F59" s="13">
        <v>5091002</v>
      </c>
      <c r="G59" s="14">
        <f t="shared" si="5"/>
        <v>1018200.4</v>
      </c>
      <c r="H59" s="13">
        <v>8277897</v>
      </c>
      <c r="I59" s="15" t="s">
        <v>192</v>
      </c>
      <c r="J59" s="15" t="s">
        <v>193</v>
      </c>
      <c r="K59" s="16"/>
      <c r="L59" s="16"/>
      <c r="M59" s="16"/>
      <c r="N59" s="16"/>
      <c r="O59" s="16"/>
      <c r="P59" s="16"/>
      <c r="Q59" s="17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>
        <v>100000</v>
      </c>
      <c r="BI59" s="16">
        <v>100000</v>
      </c>
      <c r="BJ59" s="16">
        <v>100000</v>
      </c>
      <c r="BK59" s="16">
        <v>0</v>
      </c>
      <c r="BL59" s="16">
        <v>120000</v>
      </c>
      <c r="BM59" s="16">
        <v>0</v>
      </c>
      <c r="BN59" s="16">
        <v>100000</v>
      </c>
      <c r="BO59" s="16">
        <f t="shared" si="6"/>
        <v>520000</v>
      </c>
      <c r="BP59" s="16">
        <v>100000</v>
      </c>
      <c r="BQ59" s="16">
        <v>100000</v>
      </c>
      <c r="BR59" s="16">
        <v>100000</v>
      </c>
      <c r="BS59" s="16">
        <v>20000</v>
      </c>
      <c r="BT59" s="16">
        <v>120000</v>
      </c>
      <c r="BU59" s="18">
        <f t="shared" si="7"/>
        <v>960000</v>
      </c>
      <c r="BV59" s="18">
        <f t="shared" si="8"/>
        <v>58200.400000000023</v>
      </c>
      <c r="BW59" s="21">
        <v>30000</v>
      </c>
    </row>
    <row r="60" spans="1:75" s="29" customFormat="1" ht="114" customHeight="1" x14ac:dyDescent="0.2">
      <c r="A60" s="20">
        <v>1030</v>
      </c>
      <c r="B60" s="9" t="s">
        <v>198</v>
      </c>
      <c r="C60" s="10" t="s">
        <v>199</v>
      </c>
      <c r="D60" s="11" t="s">
        <v>73</v>
      </c>
      <c r="E60" s="12" t="s">
        <v>200</v>
      </c>
      <c r="F60" s="13">
        <v>14514464</v>
      </c>
      <c r="G60" s="14">
        <f t="shared" si="5"/>
        <v>2902892.8000000003</v>
      </c>
      <c r="H60" s="13">
        <v>17047251</v>
      </c>
      <c r="I60" s="15" t="s">
        <v>201</v>
      </c>
      <c r="J60" s="15" t="s">
        <v>202</v>
      </c>
      <c r="K60" s="16"/>
      <c r="L60" s="16"/>
      <c r="M60" s="16"/>
      <c r="N60" s="16"/>
      <c r="O60" s="16"/>
      <c r="P60" s="16"/>
      <c r="Q60" s="17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>
        <v>0</v>
      </c>
      <c r="BG60" s="16">
        <v>300000</v>
      </c>
      <c r="BH60" s="16">
        <v>300000</v>
      </c>
      <c r="BI60" s="16">
        <v>300000</v>
      </c>
      <c r="BJ60" s="16">
        <v>300000</v>
      </c>
      <c r="BK60" s="16">
        <v>100000</v>
      </c>
      <c r="BL60" s="16">
        <v>80000</v>
      </c>
      <c r="BM60" s="16">
        <v>100000</v>
      </c>
      <c r="BN60" s="16">
        <v>100000</v>
      </c>
      <c r="BO60" s="16">
        <f t="shared" si="6"/>
        <v>1580000</v>
      </c>
      <c r="BP60" s="16">
        <v>50000</v>
      </c>
      <c r="BQ60" s="16">
        <v>100000</v>
      </c>
      <c r="BR60" s="16">
        <v>100000</v>
      </c>
      <c r="BS60" s="16">
        <v>100000</v>
      </c>
      <c r="BT60" s="16">
        <v>300000</v>
      </c>
      <c r="BU60" s="18">
        <f t="shared" si="7"/>
        <v>2230000</v>
      </c>
      <c r="BV60" s="18">
        <f t="shared" si="8"/>
        <v>672892.80000000028</v>
      </c>
      <c r="BW60" s="21">
        <v>500000</v>
      </c>
    </row>
    <row r="61" spans="1:75" s="29" customFormat="1" ht="69.75" customHeight="1" x14ac:dyDescent="0.2">
      <c r="A61" s="8">
        <v>1228</v>
      </c>
      <c r="B61" s="9" t="s">
        <v>468</v>
      </c>
      <c r="C61" s="10" t="s">
        <v>469</v>
      </c>
      <c r="D61" s="11" t="s">
        <v>73</v>
      </c>
      <c r="E61" s="12" t="s">
        <v>123</v>
      </c>
      <c r="F61" s="13">
        <v>16899476</v>
      </c>
      <c r="G61" s="14">
        <f t="shared" si="5"/>
        <v>3379895.2</v>
      </c>
      <c r="H61" s="13">
        <v>25130877</v>
      </c>
      <c r="I61" s="15" t="s">
        <v>470</v>
      </c>
      <c r="J61" s="15" t="s">
        <v>471</v>
      </c>
      <c r="K61" s="16"/>
      <c r="L61" s="16"/>
      <c r="M61" s="16"/>
      <c r="N61" s="16"/>
      <c r="O61" s="16"/>
      <c r="P61" s="16"/>
      <c r="Q61" s="17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>
        <v>0</v>
      </c>
      <c r="BO61" s="16">
        <f t="shared" si="6"/>
        <v>0</v>
      </c>
      <c r="BP61" s="16">
        <v>0</v>
      </c>
      <c r="BQ61" s="16">
        <v>0</v>
      </c>
      <c r="BR61" s="16">
        <v>300000</v>
      </c>
      <c r="BS61" s="16">
        <v>300000</v>
      </c>
      <c r="BT61" s="16">
        <v>300000</v>
      </c>
      <c r="BU61" s="18">
        <f t="shared" si="7"/>
        <v>900000</v>
      </c>
      <c r="BV61" s="18">
        <f t="shared" si="8"/>
        <v>2479895.2000000002</v>
      </c>
      <c r="BW61" s="21">
        <v>300000</v>
      </c>
    </row>
    <row r="62" spans="1:75" s="29" customFormat="1" ht="216" x14ac:dyDescent="0.2">
      <c r="A62" s="20">
        <v>142</v>
      </c>
      <c r="B62" s="11" t="s">
        <v>330</v>
      </c>
      <c r="C62" s="10" t="s">
        <v>331</v>
      </c>
      <c r="D62" s="11" t="s">
        <v>73</v>
      </c>
      <c r="E62" s="12" t="s">
        <v>332</v>
      </c>
      <c r="F62" s="14">
        <v>50449454</v>
      </c>
      <c r="G62" s="14">
        <f>PRODUCT(F62,0.2)</f>
        <v>10089890.800000001</v>
      </c>
      <c r="H62" s="13">
        <v>61145768</v>
      </c>
      <c r="I62" s="15" t="s">
        <v>333</v>
      </c>
      <c r="J62" s="15" t="s">
        <v>334</v>
      </c>
      <c r="K62" s="16"/>
      <c r="L62" s="16"/>
      <c r="M62" s="16"/>
      <c r="N62" s="16"/>
      <c r="O62" s="16"/>
      <c r="P62" s="16"/>
      <c r="Q62" s="17"/>
      <c r="R62" s="16"/>
      <c r="S62" s="16"/>
      <c r="T62" s="16"/>
      <c r="U62" s="16"/>
      <c r="V62" s="16"/>
      <c r="W62" s="16"/>
      <c r="X62" s="16">
        <v>0</v>
      </c>
      <c r="Y62" s="16"/>
      <c r="Z62" s="16">
        <v>500000</v>
      </c>
      <c r="AA62" s="16"/>
      <c r="AB62" s="16"/>
      <c r="AC62" s="16"/>
      <c r="AD62" s="16"/>
      <c r="AE62" s="16">
        <v>500000</v>
      </c>
      <c r="AF62" s="16">
        <v>500000</v>
      </c>
      <c r="AG62" s="16">
        <v>400000</v>
      </c>
      <c r="AH62" s="16">
        <v>300000</v>
      </c>
      <c r="AI62" s="16">
        <v>300000</v>
      </c>
      <c r="AJ62" s="16">
        <v>400000</v>
      </c>
      <c r="AK62" s="16">
        <v>300000</v>
      </c>
      <c r="AL62" s="16">
        <v>300000</v>
      </c>
      <c r="AM62" s="16">
        <v>200000</v>
      </c>
      <c r="AN62" s="16">
        <v>300000</v>
      </c>
      <c r="AO62" s="16">
        <v>200000</v>
      </c>
      <c r="AP62" s="16">
        <v>200000</v>
      </c>
      <c r="AQ62" s="16">
        <v>200000</v>
      </c>
      <c r="AR62" s="16">
        <v>200000</v>
      </c>
      <c r="AS62" s="16">
        <v>400000</v>
      </c>
      <c r="AT62" s="16">
        <v>400000</v>
      </c>
      <c r="AU62" s="16">
        <v>400000</v>
      </c>
      <c r="AV62" s="16"/>
      <c r="AW62" s="16">
        <v>100000</v>
      </c>
      <c r="AX62" s="16"/>
      <c r="AY62" s="16"/>
      <c r="AZ62" s="16"/>
      <c r="BA62" s="16"/>
      <c r="BB62" s="16"/>
      <c r="BC62" s="16"/>
      <c r="BD62" s="16"/>
      <c r="BE62" s="16"/>
      <c r="BF62" s="16">
        <v>0</v>
      </c>
      <c r="BG62" s="16"/>
      <c r="BH62" s="16">
        <v>0</v>
      </c>
      <c r="BI62" s="16">
        <v>0</v>
      </c>
      <c r="BJ62" s="16">
        <v>0</v>
      </c>
      <c r="BK62" s="16">
        <v>0</v>
      </c>
      <c r="BL62" s="16">
        <v>0</v>
      </c>
      <c r="BM62" s="16">
        <v>0</v>
      </c>
      <c r="BN62" s="16">
        <v>0</v>
      </c>
      <c r="BO62" s="16">
        <f t="shared" si="6"/>
        <v>6100000</v>
      </c>
      <c r="BP62" s="16">
        <v>0</v>
      </c>
      <c r="BQ62" s="16">
        <v>0</v>
      </c>
      <c r="BR62" s="16">
        <v>300000</v>
      </c>
      <c r="BS62" s="16">
        <v>300000</v>
      </c>
      <c r="BT62" s="16">
        <v>300000</v>
      </c>
      <c r="BU62" s="18">
        <f t="shared" si="7"/>
        <v>7000000</v>
      </c>
      <c r="BV62" s="18">
        <f t="shared" si="8"/>
        <v>3089890.8000000007</v>
      </c>
      <c r="BW62" s="21">
        <v>300000</v>
      </c>
    </row>
    <row r="63" spans="1:75" s="29" customFormat="1" ht="94.5" x14ac:dyDescent="0.2">
      <c r="A63" s="20">
        <v>971</v>
      </c>
      <c r="B63" s="9" t="s">
        <v>366</v>
      </c>
      <c r="C63" s="10" t="s">
        <v>367</v>
      </c>
      <c r="D63" s="11" t="s">
        <v>368</v>
      </c>
      <c r="E63" s="12" t="s">
        <v>369</v>
      </c>
      <c r="F63" s="14">
        <v>9147317</v>
      </c>
      <c r="G63" s="14">
        <f t="shared" ref="G63:G69" si="9">F63*0.2</f>
        <v>1829463.4000000001</v>
      </c>
      <c r="H63" s="13">
        <v>10695534</v>
      </c>
      <c r="I63" s="15" t="s">
        <v>370</v>
      </c>
      <c r="J63" s="15" t="s">
        <v>371</v>
      </c>
      <c r="K63" s="16"/>
      <c r="L63" s="16"/>
      <c r="M63" s="16"/>
      <c r="N63" s="16"/>
      <c r="O63" s="16"/>
      <c r="P63" s="16"/>
      <c r="Q63" s="17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>
        <v>0</v>
      </c>
      <c r="BE63" s="16">
        <v>0</v>
      </c>
      <c r="BF63" s="16"/>
      <c r="BG63" s="16">
        <v>150000</v>
      </c>
      <c r="BH63" s="16">
        <v>150000</v>
      </c>
      <c r="BI63" s="16">
        <v>150000</v>
      </c>
      <c r="BJ63" s="16">
        <v>100000</v>
      </c>
      <c r="BK63" s="16">
        <v>100000</v>
      </c>
      <c r="BL63" s="16">
        <v>50000</v>
      </c>
      <c r="BM63" s="16">
        <v>50000</v>
      </c>
      <c r="BN63" s="16">
        <v>0</v>
      </c>
      <c r="BO63" s="16">
        <f t="shared" si="6"/>
        <v>750000</v>
      </c>
      <c r="BP63" s="16">
        <v>0</v>
      </c>
      <c r="BQ63" s="16">
        <v>100000</v>
      </c>
      <c r="BR63" s="16"/>
      <c r="BS63" s="16">
        <v>100000</v>
      </c>
      <c r="BT63" s="16">
        <v>100000</v>
      </c>
      <c r="BU63" s="18">
        <f t="shared" si="7"/>
        <v>1050000</v>
      </c>
      <c r="BV63" s="18">
        <f t="shared" si="8"/>
        <v>779463.40000000014</v>
      </c>
      <c r="BW63" s="21">
        <v>100000</v>
      </c>
    </row>
    <row r="64" spans="1:75" s="29" customFormat="1" ht="48.75" customHeight="1" x14ac:dyDescent="0.2">
      <c r="A64" s="8">
        <v>1262</v>
      </c>
      <c r="B64" s="9" t="s">
        <v>82</v>
      </c>
      <c r="C64" s="10" t="s">
        <v>304</v>
      </c>
      <c r="D64" s="11" t="s">
        <v>73</v>
      </c>
      <c r="E64" s="12" t="s">
        <v>303</v>
      </c>
      <c r="F64" s="13">
        <v>7687346</v>
      </c>
      <c r="G64" s="14">
        <f t="shared" si="9"/>
        <v>1537469.2000000002</v>
      </c>
      <c r="H64" s="13">
        <v>8687968</v>
      </c>
      <c r="I64" s="15" t="s">
        <v>305</v>
      </c>
      <c r="J64" s="15" t="s">
        <v>306</v>
      </c>
      <c r="K64" s="16"/>
      <c r="L64" s="16"/>
      <c r="M64" s="16"/>
      <c r="N64" s="16"/>
      <c r="O64" s="16"/>
      <c r="P64" s="16"/>
      <c r="Q64" s="17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>
        <f t="shared" si="6"/>
        <v>0</v>
      </c>
      <c r="BP64" s="16"/>
      <c r="BQ64" s="16"/>
      <c r="BR64" s="16">
        <v>0</v>
      </c>
      <c r="BS64" s="16">
        <v>0</v>
      </c>
      <c r="BT64" s="16">
        <v>0</v>
      </c>
      <c r="BU64" s="18">
        <f t="shared" si="7"/>
        <v>0</v>
      </c>
      <c r="BV64" s="18">
        <f t="shared" si="8"/>
        <v>1537469.2000000002</v>
      </c>
      <c r="BW64" s="21">
        <v>300000</v>
      </c>
    </row>
    <row r="65" spans="1:75" s="29" customFormat="1" ht="50.25" customHeight="1" x14ac:dyDescent="0.2">
      <c r="A65" s="8">
        <v>1302</v>
      </c>
      <c r="B65" s="9" t="s">
        <v>82</v>
      </c>
      <c r="C65" s="10" t="s">
        <v>83</v>
      </c>
      <c r="D65" s="11" t="s">
        <v>73</v>
      </c>
      <c r="E65" s="12"/>
      <c r="F65" s="13">
        <v>36520245</v>
      </c>
      <c r="G65" s="14">
        <f t="shared" si="9"/>
        <v>7304049</v>
      </c>
      <c r="H65" s="13">
        <v>40794276</v>
      </c>
      <c r="I65" s="15" t="s">
        <v>84</v>
      </c>
      <c r="J65" s="15" t="s">
        <v>85</v>
      </c>
      <c r="K65" s="16"/>
      <c r="L65" s="16"/>
      <c r="M65" s="16"/>
      <c r="N65" s="16"/>
      <c r="O65" s="16"/>
      <c r="P65" s="16"/>
      <c r="Q65" s="17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>
        <f t="shared" si="6"/>
        <v>0</v>
      </c>
      <c r="BP65" s="16"/>
      <c r="BQ65" s="16"/>
      <c r="BR65" s="16"/>
      <c r="BS65" s="16"/>
      <c r="BT65" s="16"/>
      <c r="BU65" s="18">
        <f t="shared" si="7"/>
        <v>0</v>
      </c>
      <c r="BV65" s="18">
        <f t="shared" si="8"/>
        <v>7304049</v>
      </c>
      <c r="BW65" s="21">
        <v>750000</v>
      </c>
    </row>
    <row r="66" spans="1:75" s="29" customFormat="1" ht="67.5" x14ac:dyDescent="0.2">
      <c r="A66" s="8">
        <v>1082</v>
      </c>
      <c r="B66" s="9" t="s">
        <v>82</v>
      </c>
      <c r="C66" s="10" t="s">
        <v>394</v>
      </c>
      <c r="D66" s="11" t="s">
        <v>73</v>
      </c>
      <c r="E66" s="12" t="s">
        <v>395</v>
      </c>
      <c r="F66" s="13">
        <v>4317958</v>
      </c>
      <c r="G66" s="14">
        <f t="shared" si="9"/>
        <v>863591.60000000009</v>
      </c>
      <c r="H66" s="13">
        <v>4548704</v>
      </c>
      <c r="I66" s="15" t="s">
        <v>396</v>
      </c>
      <c r="J66" s="15" t="s">
        <v>397</v>
      </c>
      <c r="K66" s="16"/>
      <c r="L66" s="16"/>
      <c r="M66" s="16"/>
      <c r="N66" s="16"/>
      <c r="O66" s="16"/>
      <c r="P66" s="16"/>
      <c r="Q66" s="17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>
        <v>0</v>
      </c>
      <c r="BJ66" s="16">
        <v>0</v>
      </c>
      <c r="BK66" s="16">
        <v>200000</v>
      </c>
      <c r="BL66" s="16">
        <v>80000</v>
      </c>
      <c r="BM66" s="16">
        <v>80000</v>
      </c>
      <c r="BN66" s="16">
        <v>80000</v>
      </c>
      <c r="BO66" s="16">
        <f t="shared" si="6"/>
        <v>440000</v>
      </c>
      <c r="BP66" s="16">
        <v>100000</v>
      </c>
      <c r="BQ66" s="16">
        <v>100000</v>
      </c>
      <c r="BR66" s="16">
        <v>0</v>
      </c>
      <c r="BS66" s="16"/>
      <c r="BT66" s="16"/>
      <c r="BU66" s="18">
        <f t="shared" si="7"/>
        <v>640000</v>
      </c>
      <c r="BV66" s="18">
        <f t="shared" si="8"/>
        <v>223591.60000000009</v>
      </c>
      <c r="BW66" s="21">
        <v>100000</v>
      </c>
    </row>
    <row r="67" spans="1:75" s="29" customFormat="1" ht="55.5" customHeight="1" x14ac:dyDescent="0.2">
      <c r="A67" s="8">
        <v>1225</v>
      </c>
      <c r="B67" s="9" t="s">
        <v>82</v>
      </c>
      <c r="C67" s="10" t="s">
        <v>339</v>
      </c>
      <c r="D67" s="11" t="s">
        <v>73</v>
      </c>
      <c r="E67" s="12" t="s">
        <v>123</v>
      </c>
      <c r="F67" s="13">
        <v>61425484</v>
      </c>
      <c r="G67" s="14">
        <f t="shared" si="9"/>
        <v>12285096.800000001</v>
      </c>
      <c r="H67" s="13">
        <v>67975698</v>
      </c>
      <c r="I67" s="15" t="s">
        <v>340</v>
      </c>
      <c r="J67" s="15" t="s">
        <v>341</v>
      </c>
      <c r="K67" s="16"/>
      <c r="L67" s="16"/>
      <c r="M67" s="16"/>
      <c r="N67" s="16"/>
      <c r="O67" s="16"/>
      <c r="P67" s="16"/>
      <c r="Q67" s="17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>
        <v>0</v>
      </c>
      <c r="BO67" s="16">
        <f t="shared" si="6"/>
        <v>0</v>
      </c>
      <c r="BP67" s="16">
        <v>0</v>
      </c>
      <c r="BQ67" s="16">
        <v>0</v>
      </c>
      <c r="BR67" s="16">
        <v>0</v>
      </c>
      <c r="BS67" s="16">
        <v>0</v>
      </c>
      <c r="BT67" s="16">
        <v>1000000</v>
      </c>
      <c r="BU67" s="18">
        <f t="shared" si="7"/>
        <v>1000000</v>
      </c>
      <c r="BV67" s="18">
        <f t="shared" si="8"/>
        <v>11285096.800000001</v>
      </c>
      <c r="BW67" s="21">
        <v>750000</v>
      </c>
    </row>
    <row r="68" spans="1:75" s="29" customFormat="1" ht="61.5" customHeight="1" x14ac:dyDescent="0.2">
      <c r="A68" s="8">
        <v>1276</v>
      </c>
      <c r="B68" s="9" t="s">
        <v>82</v>
      </c>
      <c r="C68" s="10" t="s">
        <v>209</v>
      </c>
      <c r="D68" s="11" t="s">
        <v>164</v>
      </c>
      <c r="E68" s="12" t="s">
        <v>108</v>
      </c>
      <c r="F68" s="13">
        <v>21291700</v>
      </c>
      <c r="G68" s="14">
        <f t="shared" si="9"/>
        <v>4258340</v>
      </c>
      <c r="H68" s="13">
        <v>25474900</v>
      </c>
      <c r="I68" s="15" t="s">
        <v>210</v>
      </c>
      <c r="J68" s="15" t="s">
        <v>211</v>
      </c>
      <c r="K68" s="16"/>
      <c r="L68" s="16"/>
      <c r="M68" s="16"/>
      <c r="N68" s="16"/>
      <c r="O68" s="16"/>
      <c r="P68" s="16"/>
      <c r="Q68" s="17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>
        <f t="shared" si="6"/>
        <v>0</v>
      </c>
      <c r="BP68" s="16"/>
      <c r="BQ68" s="16"/>
      <c r="BR68" s="16"/>
      <c r="BS68" s="16">
        <v>300000</v>
      </c>
      <c r="BT68" s="16">
        <v>300000</v>
      </c>
      <c r="BU68" s="18">
        <f t="shared" si="7"/>
        <v>600000</v>
      </c>
      <c r="BV68" s="18">
        <f t="shared" si="8"/>
        <v>3658340</v>
      </c>
      <c r="BW68" s="21">
        <v>200000</v>
      </c>
    </row>
    <row r="69" spans="1:75" s="29" customFormat="1" ht="58.5" customHeight="1" x14ac:dyDescent="0.2">
      <c r="A69" s="8">
        <v>1165</v>
      </c>
      <c r="B69" s="9" t="s">
        <v>82</v>
      </c>
      <c r="C69" s="10" t="s">
        <v>323</v>
      </c>
      <c r="D69" s="11" t="s">
        <v>233</v>
      </c>
      <c r="E69" s="12" t="s">
        <v>324</v>
      </c>
      <c r="F69" s="13">
        <v>10512782</v>
      </c>
      <c r="G69" s="14">
        <f t="shared" si="9"/>
        <v>2102556.4</v>
      </c>
      <c r="H69" s="13">
        <v>12995362</v>
      </c>
      <c r="I69" s="15" t="s">
        <v>325</v>
      </c>
      <c r="J69" s="15" t="s">
        <v>326</v>
      </c>
      <c r="K69" s="16"/>
      <c r="L69" s="16"/>
      <c r="M69" s="16"/>
      <c r="N69" s="16"/>
      <c r="O69" s="16"/>
      <c r="P69" s="16"/>
      <c r="Q69" s="17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>
        <v>0</v>
      </c>
      <c r="BK69" s="16">
        <v>0</v>
      </c>
      <c r="BL69" s="16"/>
      <c r="BM69" s="16"/>
      <c r="BN69" s="16">
        <v>0</v>
      </c>
      <c r="BO69" s="16">
        <f t="shared" si="6"/>
        <v>0</v>
      </c>
      <c r="BP69" s="16"/>
      <c r="BQ69" s="16"/>
      <c r="BR69" s="16">
        <v>200000</v>
      </c>
      <c r="BS69" s="16">
        <v>200000</v>
      </c>
      <c r="BT69" s="16">
        <v>400000</v>
      </c>
      <c r="BU69" s="18">
        <f t="shared" si="7"/>
        <v>800000</v>
      </c>
      <c r="BV69" s="18">
        <f t="shared" si="8"/>
        <v>1302556.3999999999</v>
      </c>
      <c r="BW69" s="21">
        <v>250000</v>
      </c>
    </row>
    <row r="70" spans="1:75" s="29" customFormat="1" ht="176.25" customHeight="1" x14ac:dyDescent="0.2">
      <c r="A70" s="20">
        <v>730</v>
      </c>
      <c r="B70" s="10" t="s">
        <v>217</v>
      </c>
      <c r="C70" s="20" t="s">
        <v>474</v>
      </c>
      <c r="D70" s="11" t="s">
        <v>73</v>
      </c>
      <c r="E70" s="12" t="s">
        <v>356</v>
      </c>
      <c r="F70" s="14">
        <v>26628373</v>
      </c>
      <c r="G70" s="14">
        <f>0.2*F70</f>
        <v>5325674.6000000006</v>
      </c>
      <c r="H70" s="13">
        <v>30128101</v>
      </c>
      <c r="I70" s="15" t="s">
        <v>472</v>
      </c>
      <c r="J70" s="15" t="s">
        <v>473</v>
      </c>
      <c r="K70" s="16"/>
      <c r="L70" s="16"/>
      <c r="M70" s="16"/>
      <c r="N70" s="16"/>
      <c r="O70" s="16"/>
      <c r="P70" s="16"/>
      <c r="Q70" s="17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>
        <v>0</v>
      </c>
      <c r="AW70" s="16">
        <v>0</v>
      </c>
      <c r="AX70" s="16">
        <v>0</v>
      </c>
      <c r="AY70" s="16">
        <v>300000</v>
      </c>
      <c r="AZ70" s="16">
        <v>300000</v>
      </c>
      <c r="BA70" s="16">
        <v>300000</v>
      </c>
      <c r="BB70" s="16">
        <v>300000</v>
      </c>
      <c r="BC70" s="16">
        <v>200000</v>
      </c>
      <c r="BD70" s="16">
        <v>300000</v>
      </c>
      <c r="BE70" s="16">
        <v>300000</v>
      </c>
      <c r="BF70" s="16">
        <v>300000</v>
      </c>
      <c r="BG70" s="16">
        <v>100000</v>
      </c>
      <c r="BH70" s="16">
        <v>100000</v>
      </c>
      <c r="BI70" s="16">
        <v>100000</v>
      </c>
      <c r="BJ70" s="16">
        <v>100000</v>
      </c>
      <c r="BK70" s="16">
        <v>100000</v>
      </c>
      <c r="BL70" s="16">
        <v>200000</v>
      </c>
      <c r="BM70" s="16">
        <v>200000</v>
      </c>
      <c r="BN70" s="16">
        <v>100000</v>
      </c>
      <c r="BO70" s="16">
        <f t="shared" si="6"/>
        <v>3300000</v>
      </c>
      <c r="BP70" s="16">
        <v>50000</v>
      </c>
      <c r="BQ70" s="16">
        <v>100000</v>
      </c>
      <c r="BR70" s="16">
        <v>100000</v>
      </c>
      <c r="BS70" s="16">
        <v>200000</v>
      </c>
      <c r="BT70" s="16">
        <v>500000</v>
      </c>
      <c r="BU70" s="18">
        <f t="shared" si="7"/>
        <v>4250000</v>
      </c>
      <c r="BV70" s="18">
        <f t="shared" si="8"/>
        <v>1075674.6000000006</v>
      </c>
      <c r="BW70" s="21">
        <v>400000</v>
      </c>
    </row>
    <row r="71" spans="1:75" s="29" customFormat="1" ht="176.25" customHeight="1" x14ac:dyDescent="0.2">
      <c r="A71" s="20">
        <v>757</v>
      </c>
      <c r="B71" s="10" t="s">
        <v>217</v>
      </c>
      <c r="C71" s="20" t="s">
        <v>475</v>
      </c>
      <c r="D71" s="11" t="s">
        <v>73</v>
      </c>
      <c r="E71" s="12" t="s">
        <v>476</v>
      </c>
      <c r="F71" s="14">
        <v>4888768</v>
      </c>
      <c r="G71" s="14">
        <f>0.2*F71</f>
        <v>977753.60000000009</v>
      </c>
      <c r="H71" s="13">
        <v>5242920</v>
      </c>
      <c r="I71" s="15" t="s">
        <v>472</v>
      </c>
      <c r="J71" s="15" t="s">
        <v>473</v>
      </c>
      <c r="K71" s="16"/>
      <c r="L71" s="16"/>
      <c r="M71" s="16"/>
      <c r="N71" s="16"/>
      <c r="O71" s="16"/>
      <c r="P71" s="16"/>
      <c r="Q71" s="17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>
        <v>0</v>
      </c>
      <c r="AX71" s="16">
        <v>200000</v>
      </c>
      <c r="AY71" s="16">
        <v>100000</v>
      </c>
      <c r="AZ71" s="16">
        <v>50000</v>
      </c>
      <c r="BA71" s="16">
        <v>30000</v>
      </c>
      <c r="BB71" s="16">
        <v>0</v>
      </c>
      <c r="BC71" s="16">
        <v>0</v>
      </c>
      <c r="BD71" s="16">
        <v>0</v>
      </c>
      <c r="BE71" s="16"/>
      <c r="BF71" s="16"/>
      <c r="BG71" s="16"/>
      <c r="BH71" s="16"/>
      <c r="BI71" s="16"/>
      <c r="BJ71" s="16"/>
      <c r="BK71" s="16">
        <v>100000</v>
      </c>
      <c r="BL71" s="16">
        <v>100000</v>
      </c>
      <c r="BM71" s="16">
        <v>150000</v>
      </c>
      <c r="BN71" s="16">
        <v>30000</v>
      </c>
      <c r="BO71" s="16">
        <f t="shared" si="6"/>
        <v>760000</v>
      </c>
      <c r="BP71" s="16">
        <v>0</v>
      </c>
      <c r="BQ71" s="16">
        <v>50000</v>
      </c>
      <c r="BR71" s="16">
        <v>80000</v>
      </c>
      <c r="BS71" s="16">
        <v>0</v>
      </c>
      <c r="BT71" s="16">
        <v>20000</v>
      </c>
      <c r="BU71" s="18">
        <f t="shared" si="7"/>
        <v>910000</v>
      </c>
      <c r="BV71" s="18">
        <f t="shared" si="8"/>
        <v>67753.600000000093</v>
      </c>
      <c r="BW71" s="21">
        <v>20000</v>
      </c>
    </row>
    <row r="72" spans="1:75" s="29" customFormat="1" ht="176.25" customHeight="1" x14ac:dyDescent="0.2">
      <c r="A72" s="9">
        <v>921</v>
      </c>
      <c r="B72" s="9" t="s">
        <v>217</v>
      </c>
      <c r="C72" s="10" t="s">
        <v>218</v>
      </c>
      <c r="D72" s="11" t="s">
        <v>73</v>
      </c>
      <c r="E72" s="12" t="s">
        <v>128</v>
      </c>
      <c r="F72" s="14">
        <v>27041200</v>
      </c>
      <c r="G72" s="14">
        <f t="shared" ref="G72:G84" si="10">F72*0.2</f>
        <v>5408240</v>
      </c>
      <c r="H72" s="13">
        <v>29161000</v>
      </c>
      <c r="I72" s="15" t="s">
        <v>219</v>
      </c>
      <c r="J72" s="15" t="s">
        <v>220</v>
      </c>
      <c r="K72" s="16"/>
      <c r="L72" s="16"/>
      <c r="M72" s="16"/>
      <c r="N72" s="16"/>
      <c r="O72" s="16"/>
      <c r="P72" s="16"/>
      <c r="Q72" s="17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>
        <v>0</v>
      </c>
      <c r="BD72" s="16">
        <v>0</v>
      </c>
      <c r="BE72" s="16">
        <v>0</v>
      </c>
      <c r="BF72" s="16">
        <v>300000</v>
      </c>
      <c r="BG72" s="16">
        <v>200000</v>
      </c>
      <c r="BH72" s="16">
        <v>200000</v>
      </c>
      <c r="BI72" s="16">
        <v>200000</v>
      </c>
      <c r="BJ72" s="16">
        <v>200000</v>
      </c>
      <c r="BK72" s="16">
        <v>200000</v>
      </c>
      <c r="BL72" s="16">
        <v>200000</v>
      </c>
      <c r="BM72" s="16">
        <v>200000</v>
      </c>
      <c r="BN72" s="16">
        <v>200000</v>
      </c>
      <c r="BO72" s="16">
        <f t="shared" si="6"/>
        <v>1900000</v>
      </c>
      <c r="BP72" s="16">
        <v>200000</v>
      </c>
      <c r="BQ72" s="16">
        <v>200000</v>
      </c>
      <c r="BR72" s="16">
        <v>100000</v>
      </c>
      <c r="BS72" s="16">
        <v>200000</v>
      </c>
      <c r="BT72" s="16">
        <v>500000</v>
      </c>
      <c r="BU72" s="18">
        <f t="shared" si="7"/>
        <v>3100000</v>
      </c>
      <c r="BV72" s="18">
        <f t="shared" si="8"/>
        <v>2308240</v>
      </c>
      <c r="BW72" s="21">
        <v>400000</v>
      </c>
    </row>
    <row r="73" spans="1:75" s="29" customFormat="1" ht="94.5" x14ac:dyDescent="0.2">
      <c r="A73" s="20">
        <v>1050</v>
      </c>
      <c r="B73" s="9" t="s">
        <v>342</v>
      </c>
      <c r="C73" s="10" t="s">
        <v>343</v>
      </c>
      <c r="D73" s="11" t="s">
        <v>73</v>
      </c>
      <c r="E73" s="12" t="s">
        <v>344</v>
      </c>
      <c r="F73" s="13">
        <v>10656140</v>
      </c>
      <c r="G73" s="14">
        <f t="shared" si="10"/>
        <v>2131228</v>
      </c>
      <c r="H73" s="13">
        <v>17044815</v>
      </c>
      <c r="I73" s="15" t="s">
        <v>345</v>
      </c>
      <c r="J73" s="15" t="s">
        <v>346</v>
      </c>
      <c r="K73" s="16"/>
      <c r="L73" s="16"/>
      <c r="M73" s="16"/>
      <c r="N73" s="16"/>
      <c r="O73" s="16"/>
      <c r="P73" s="16"/>
      <c r="Q73" s="17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>
        <v>0</v>
      </c>
      <c r="BH73" s="16">
        <v>200000</v>
      </c>
      <c r="BI73" s="16">
        <v>200000</v>
      </c>
      <c r="BJ73" s="16">
        <v>200000</v>
      </c>
      <c r="BK73" s="16">
        <v>100000</v>
      </c>
      <c r="BL73" s="16">
        <v>80000</v>
      </c>
      <c r="BM73" s="16">
        <v>150000</v>
      </c>
      <c r="BN73" s="16">
        <v>100000</v>
      </c>
      <c r="BO73" s="16">
        <f t="shared" si="6"/>
        <v>1030000</v>
      </c>
      <c r="BP73" s="16">
        <v>100000</v>
      </c>
      <c r="BQ73" s="16">
        <v>100000</v>
      </c>
      <c r="BR73" s="16">
        <v>150000</v>
      </c>
      <c r="BS73" s="16">
        <v>100000</v>
      </c>
      <c r="BT73" s="16">
        <v>300000</v>
      </c>
      <c r="BU73" s="18">
        <f t="shared" si="7"/>
        <v>1780000</v>
      </c>
      <c r="BV73" s="18">
        <f t="shared" si="8"/>
        <v>351228</v>
      </c>
      <c r="BW73" s="21">
        <v>200000</v>
      </c>
    </row>
    <row r="74" spans="1:75" s="29" customFormat="1" ht="52.5" customHeight="1" x14ac:dyDescent="0.2">
      <c r="A74" s="8">
        <v>1263</v>
      </c>
      <c r="B74" s="9" t="s">
        <v>316</v>
      </c>
      <c r="C74" s="10" t="s">
        <v>317</v>
      </c>
      <c r="D74" s="11" t="s">
        <v>73</v>
      </c>
      <c r="E74" s="12">
        <v>61</v>
      </c>
      <c r="F74" s="13">
        <v>2910500</v>
      </c>
      <c r="G74" s="14">
        <f t="shared" si="10"/>
        <v>582100</v>
      </c>
      <c r="H74" s="13">
        <v>3133500</v>
      </c>
      <c r="I74" s="15" t="s">
        <v>318</v>
      </c>
      <c r="J74" s="15" t="s">
        <v>319</v>
      </c>
      <c r="K74" s="16"/>
      <c r="L74" s="16"/>
      <c r="M74" s="16"/>
      <c r="N74" s="16"/>
      <c r="O74" s="16"/>
      <c r="P74" s="16"/>
      <c r="Q74" s="17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>
        <f t="shared" si="6"/>
        <v>0</v>
      </c>
      <c r="BP74" s="16"/>
      <c r="BQ74" s="16"/>
      <c r="BR74" s="16"/>
      <c r="BS74" s="16"/>
      <c r="BT74" s="16">
        <v>250000</v>
      </c>
      <c r="BU74" s="18">
        <f t="shared" si="7"/>
        <v>250000</v>
      </c>
      <c r="BV74" s="18">
        <f t="shared" si="8"/>
        <v>332100</v>
      </c>
      <c r="BW74" s="21">
        <v>250000</v>
      </c>
    </row>
    <row r="75" spans="1:75" s="29" customFormat="1" ht="84.75" customHeight="1" x14ac:dyDescent="0.2">
      <c r="A75" s="19">
        <v>153</v>
      </c>
      <c r="B75" s="11" t="s">
        <v>86</v>
      </c>
      <c r="C75" s="10" t="s">
        <v>576</v>
      </c>
      <c r="D75" s="11" t="s">
        <v>73</v>
      </c>
      <c r="E75" s="34" t="s">
        <v>97</v>
      </c>
      <c r="F75" s="14">
        <v>30646403</v>
      </c>
      <c r="G75" s="14">
        <f t="shared" si="10"/>
        <v>6129280.6000000006</v>
      </c>
      <c r="H75" s="13">
        <v>64392360</v>
      </c>
      <c r="I75" s="15" t="s">
        <v>100</v>
      </c>
      <c r="J75" s="15" t="s">
        <v>575</v>
      </c>
      <c r="K75" s="16"/>
      <c r="L75" s="16"/>
      <c r="M75" s="16"/>
      <c r="N75" s="16"/>
      <c r="O75" s="16"/>
      <c r="P75" s="16"/>
      <c r="Q75" s="17"/>
      <c r="R75" s="16"/>
      <c r="S75" s="16"/>
      <c r="T75" s="16"/>
      <c r="U75" s="16"/>
      <c r="V75" s="16"/>
      <c r="W75" s="16"/>
      <c r="X75" s="16"/>
      <c r="Y75" s="16">
        <v>0</v>
      </c>
      <c r="Z75" s="16">
        <v>250000</v>
      </c>
      <c r="AA75" s="16">
        <v>500000</v>
      </c>
      <c r="AB75" s="16">
        <v>200000</v>
      </c>
      <c r="AC75" s="16"/>
      <c r="AD75" s="16"/>
      <c r="AE75" s="16"/>
      <c r="AF75" s="16"/>
      <c r="AG75" s="16"/>
      <c r="AH75" s="16">
        <v>0</v>
      </c>
      <c r="AI75" s="16">
        <v>300000</v>
      </c>
      <c r="AJ75" s="16">
        <v>200000</v>
      </c>
      <c r="AK75" s="16">
        <v>150000</v>
      </c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>
        <f t="shared" si="6"/>
        <v>1600000</v>
      </c>
      <c r="BP75" s="16"/>
      <c r="BQ75" s="16"/>
      <c r="BR75" s="16"/>
      <c r="BS75" s="16"/>
      <c r="BT75" s="16"/>
      <c r="BU75" s="18">
        <f t="shared" si="7"/>
        <v>1600000</v>
      </c>
      <c r="BV75" s="18">
        <f t="shared" si="8"/>
        <v>4529280.6000000006</v>
      </c>
      <c r="BW75" s="21">
        <v>500000</v>
      </c>
    </row>
    <row r="76" spans="1:75" s="29" customFormat="1" ht="86.25" customHeight="1" x14ac:dyDescent="0.2">
      <c r="A76" s="8">
        <v>1303</v>
      </c>
      <c r="B76" s="9" t="s">
        <v>86</v>
      </c>
      <c r="C76" s="10" t="s">
        <v>87</v>
      </c>
      <c r="D76" s="11" t="s">
        <v>88</v>
      </c>
      <c r="E76" s="12"/>
      <c r="F76" s="13">
        <v>14895419</v>
      </c>
      <c r="G76" s="14">
        <f t="shared" si="10"/>
        <v>2979083.8000000003</v>
      </c>
      <c r="H76" s="13">
        <v>22233700</v>
      </c>
      <c r="I76" s="15" t="s">
        <v>89</v>
      </c>
      <c r="J76" s="15" t="s">
        <v>90</v>
      </c>
      <c r="K76" s="16"/>
      <c r="L76" s="16"/>
      <c r="M76" s="16"/>
      <c r="N76" s="16"/>
      <c r="O76" s="16"/>
      <c r="P76" s="16"/>
      <c r="Q76" s="17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>
        <f t="shared" si="6"/>
        <v>0</v>
      </c>
      <c r="BP76" s="16"/>
      <c r="BQ76" s="16"/>
      <c r="BR76" s="16"/>
      <c r="BS76" s="16"/>
      <c r="BT76" s="16"/>
      <c r="BU76" s="18">
        <f t="shared" si="7"/>
        <v>0</v>
      </c>
      <c r="BV76" s="18">
        <f t="shared" si="8"/>
        <v>2979083.8000000003</v>
      </c>
      <c r="BW76" s="21">
        <v>300000</v>
      </c>
    </row>
    <row r="77" spans="1:75" s="29" customFormat="1" ht="60.75" customHeight="1" x14ac:dyDescent="0.2">
      <c r="A77" s="8">
        <v>1285</v>
      </c>
      <c r="B77" s="9" t="s">
        <v>131</v>
      </c>
      <c r="C77" s="10" t="s">
        <v>132</v>
      </c>
      <c r="D77" s="11" t="s">
        <v>133</v>
      </c>
      <c r="E77" s="12">
        <v>61</v>
      </c>
      <c r="F77" s="13">
        <v>1582590</v>
      </c>
      <c r="G77" s="14">
        <f t="shared" si="10"/>
        <v>316518</v>
      </c>
      <c r="H77" s="13">
        <v>2266245</v>
      </c>
      <c r="I77" s="15" t="s">
        <v>134</v>
      </c>
      <c r="J77" s="15" t="s">
        <v>135</v>
      </c>
      <c r="K77" s="16"/>
      <c r="L77" s="16"/>
      <c r="M77" s="16"/>
      <c r="N77" s="16"/>
      <c r="O77" s="16"/>
      <c r="P77" s="16"/>
      <c r="Q77" s="17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>
        <f t="shared" si="6"/>
        <v>0</v>
      </c>
      <c r="BP77" s="16"/>
      <c r="BQ77" s="16"/>
      <c r="BR77" s="16"/>
      <c r="BS77" s="16"/>
      <c r="BT77" s="16">
        <v>100000</v>
      </c>
      <c r="BU77" s="18">
        <f t="shared" si="7"/>
        <v>100000</v>
      </c>
      <c r="BV77" s="18">
        <f t="shared" si="8"/>
        <v>216518</v>
      </c>
      <c r="BW77" s="21">
        <v>100000</v>
      </c>
    </row>
    <row r="78" spans="1:75" s="29" customFormat="1" ht="67.5" customHeight="1" x14ac:dyDescent="0.2">
      <c r="A78" s="8">
        <v>1229</v>
      </c>
      <c r="B78" s="9" t="s">
        <v>131</v>
      </c>
      <c r="C78" s="10" t="s">
        <v>232</v>
      </c>
      <c r="D78" s="11" t="s">
        <v>233</v>
      </c>
      <c r="E78" s="12" t="s">
        <v>123</v>
      </c>
      <c r="F78" s="13">
        <v>6214000</v>
      </c>
      <c r="G78" s="14">
        <f t="shared" si="10"/>
        <v>1242800</v>
      </c>
      <c r="H78" s="13">
        <v>9239000</v>
      </c>
      <c r="I78" s="15" t="s">
        <v>234</v>
      </c>
      <c r="J78" s="15" t="s">
        <v>235</v>
      </c>
      <c r="K78" s="16"/>
      <c r="L78" s="16"/>
      <c r="M78" s="16"/>
      <c r="N78" s="16"/>
      <c r="O78" s="16"/>
      <c r="P78" s="16"/>
      <c r="Q78" s="17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>
        <v>0</v>
      </c>
      <c r="BO78" s="16">
        <f t="shared" si="6"/>
        <v>0</v>
      </c>
      <c r="BP78" s="16">
        <v>0</v>
      </c>
      <c r="BQ78" s="16">
        <v>200000</v>
      </c>
      <c r="BR78" s="16">
        <v>100000</v>
      </c>
      <c r="BS78" s="16">
        <v>100000</v>
      </c>
      <c r="BT78" s="16">
        <v>100000</v>
      </c>
      <c r="BU78" s="18">
        <f t="shared" si="7"/>
        <v>500000</v>
      </c>
      <c r="BV78" s="18">
        <f t="shared" si="8"/>
        <v>742800</v>
      </c>
      <c r="BW78" s="21">
        <v>100000</v>
      </c>
    </row>
    <row r="79" spans="1:75" s="29" customFormat="1" ht="99.75" customHeight="1" x14ac:dyDescent="0.2">
      <c r="A79" s="8">
        <v>1089</v>
      </c>
      <c r="B79" s="9" t="s">
        <v>131</v>
      </c>
      <c r="C79" s="10" t="s">
        <v>240</v>
      </c>
      <c r="D79" s="11" t="s">
        <v>73</v>
      </c>
      <c r="E79" s="12" t="s">
        <v>114</v>
      </c>
      <c r="F79" s="13">
        <v>11000000</v>
      </c>
      <c r="G79" s="14">
        <f t="shared" si="10"/>
        <v>2200000</v>
      </c>
      <c r="H79" s="13">
        <v>12855000</v>
      </c>
      <c r="I79" s="15" t="s">
        <v>241</v>
      </c>
      <c r="J79" s="15" t="s">
        <v>242</v>
      </c>
      <c r="K79" s="16"/>
      <c r="L79" s="16"/>
      <c r="M79" s="16"/>
      <c r="N79" s="16"/>
      <c r="O79" s="16"/>
      <c r="P79" s="16"/>
      <c r="Q79" s="17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>
        <v>0</v>
      </c>
      <c r="BJ79" s="16">
        <v>0</v>
      </c>
      <c r="BK79" s="16">
        <v>0</v>
      </c>
      <c r="BL79" s="16">
        <v>100000</v>
      </c>
      <c r="BM79" s="16">
        <v>200000</v>
      </c>
      <c r="BN79" s="16">
        <v>100000</v>
      </c>
      <c r="BO79" s="16">
        <f t="shared" si="6"/>
        <v>400000</v>
      </c>
      <c r="BP79" s="16">
        <v>200000</v>
      </c>
      <c r="BQ79" s="16">
        <v>200000</v>
      </c>
      <c r="BR79" s="16">
        <v>100000</v>
      </c>
      <c r="BS79" s="16">
        <v>200000</v>
      </c>
      <c r="BT79" s="16">
        <v>200000</v>
      </c>
      <c r="BU79" s="18">
        <f t="shared" si="7"/>
        <v>1300000</v>
      </c>
      <c r="BV79" s="18">
        <f t="shared" si="8"/>
        <v>900000</v>
      </c>
      <c r="BW79" s="21">
        <v>200000</v>
      </c>
    </row>
    <row r="80" spans="1:75" s="29" customFormat="1" ht="55.5" customHeight="1" x14ac:dyDescent="0.2">
      <c r="A80" s="8">
        <v>1286</v>
      </c>
      <c r="B80" s="9" t="s">
        <v>131</v>
      </c>
      <c r="C80" s="10" t="s">
        <v>250</v>
      </c>
      <c r="D80" s="11" t="s">
        <v>113</v>
      </c>
      <c r="E80" s="12">
        <v>61</v>
      </c>
      <c r="F80" s="13">
        <v>1915460</v>
      </c>
      <c r="G80" s="14">
        <f t="shared" si="10"/>
        <v>383092</v>
      </c>
      <c r="H80" s="13">
        <v>2794660</v>
      </c>
      <c r="I80" s="15" t="s">
        <v>234</v>
      </c>
      <c r="J80" s="15" t="s">
        <v>251</v>
      </c>
      <c r="K80" s="16"/>
      <c r="L80" s="16"/>
      <c r="M80" s="16"/>
      <c r="N80" s="16"/>
      <c r="O80" s="16"/>
      <c r="P80" s="16"/>
      <c r="Q80" s="17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>
        <f t="shared" si="6"/>
        <v>0</v>
      </c>
      <c r="BP80" s="16"/>
      <c r="BQ80" s="16"/>
      <c r="BR80" s="16"/>
      <c r="BS80" s="16"/>
      <c r="BT80" s="16">
        <v>0</v>
      </c>
      <c r="BU80" s="18">
        <f t="shared" si="7"/>
        <v>0</v>
      </c>
      <c r="BV80" s="18">
        <f t="shared" si="8"/>
        <v>383092</v>
      </c>
      <c r="BW80" s="21">
        <v>300000</v>
      </c>
    </row>
    <row r="81" spans="1:75" s="29" customFormat="1" ht="66" customHeight="1" x14ac:dyDescent="0.2">
      <c r="A81" s="8">
        <v>1189</v>
      </c>
      <c r="B81" s="9" t="s">
        <v>459</v>
      </c>
      <c r="C81" s="10" t="s">
        <v>463</v>
      </c>
      <c r="D81" s="11" t="s">
        <v>73</v>
      </c>
      <c r="E81" s="12" t="s">
        <v>154</v>
      </c>
      <c r="F81" s="13">
        <v>6300842</v>
      </c>
      <c r="G81" s="14">
        <f t="shared" si="10"/>
        <v>1260168.4000000001</v>
      </c>
      <c r="H81" s="13">
        <v>7409853</v>
      </c>
      <c r="I81" s="15" t="s">
        <v>461</v>
      </c>
      <c r="J81" s="15" t="s">
        <v>462</v>
      </c>
      <c r="K81" s="16"/>
      <c r="L81" s="16"/>
      <c r="M81" s="16"/>
      <c r="N81" s="16"/>
      <c r="O81" s="16"/>
      <c r="P81" s="16"/>
      <c r="Q81" s="17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>
        <v>0</v>
      </c>
      <c r="BN81" s="16">
        <v>100000</v>
      </c>
      <c r="BO81" s="16">
        <f t="shared" si="6"/>
        <v>100000</v>
      </c>
      <c r="BP81" s="16">
        <v>200000</v>
      </c>
      <c r="BQ81" s="16">
        <v>200000</v>
      </c>
      <c r="BR81" s="16">
        <v>100000</v>
      </c>
      <c r="BS81" s="16">
        <v>100000</v>
      </c>
      <c r="BT81" s="16">
        <v>200000</v>
      </c>
      <c r="BU81" s="18">
        <f t="shared" si="7"/>
        <v>900000</v>
      </c>
      <c r="BV81" s="18">
        <f t="shared" si="8"/>
        <v>360168.40000000014</v>
      </c>
      <c r="BW81" s="21">
        <v>200000</v>
      </c>
    </row>
    <row r="82" spans="1:75" s="29" customFormat="1" ht="98.25" customHeight="1" x14ac:dyDescent="0.2">
      <c r="A82" s="8">
        <v>1070</v>
      </c>
      <c r="B82" s="9" t="s">
        <v>459</v>
      </c>
      <c r="C82" s="10" t="s">
        <v>460</v>
      </c>
      <c r="D82" s="11" t="s">
        <v>73</v>
      </c>
      <c r="E82" s="12" t="s">
        <v>142</v>
      </c>
      <c r="F82" s="13">
        <v>6337277</v>
      </c>
      <c r="G82" s="14">
        <f t="shared" si="10"/>
        <v>1267455.4000000001</v>
      </c>
      <c r="H82" s="13">
        <v>8349697</v>
      </c>
      <c r="I82" s="15" t="s">
        <v>461</v>
      </c>
      <c r="J82" s="15" t="s">
        <v>462</v>
      </c>
      <c r="K82" s="16"/>
      <c r="L82" s="16"/>
      <c r="M82" s="16"/>
      <c r="N82" s="16"/>
      <c r="O82" s="16"/>
      <c r="P82" s="16"/>
      <c r="Q82" s="17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>
        <v>0</v>
      </c>
      <c r="BI82" s="16">
        <v>0</v>
      </c>
      <c r="BJ82" s="16">
        <v>0</v>
      </c>
      <c r="BK82" s="16">
        <v>0</v>
      </c>
      <c r="BL82" s="16">
        <v>100000</v>
      </c>
      <c r="BM82" s="16">
        <v>200000</v>
      </c>
      <c r="BN82" s="16">
        <v>100000</v>
      </c>
      <c r="BO82" s="16">
        <f t="shared" si="6"/>
        <v>400000</v>
      </c>
      <c r="BP82" s="16">
        <v>100000</v>
      </c>
      <c r="BQ82" s="16">
        <v>100000</v>
      </c>
      <c r="BR82" s="16">
        <v>100000</v>
      </c>
      <c r="BS82" s="16">
        <v>100000</v>
      </c>
      <c r="BT82" s="16">
        <v>200000</v>
      </c>
      <c r="BU82" s="18">
        <f t="shared" si="7"/>
        <v>1000000</v>
      </c>
      <c r="BV82" s="18">
        <f t="shared" si="8"/>
        <v>267455.40000000014</v>
      </c>
      <c r="BW82" s="21">
        <v>200000</v>
      </c>
    </row>
    <row r="83" spans="1:75" s="29" customFormat="1" ht="53.25" customHeight="1" x14ac:dyDescent="0.2">
      <c r="A83" s="8">
        <v>1277</v>
      </c>
      <c r="B83" s="9" t="s">
        <v>162</v>
      </c>
      <c r="C83" s="10" t="s">
        <v>178</v>
      </c>
      <c r="D83" s="11" t="s">
        <v>113</v>
      </c>
      <c r="E83" s="12" t="s">
        <v>108</v>
      </c>
      <c r="F83" s="13">
        <v>3576486</v>
      </c>
      <c r="G83" s="14">
        <f t="shared" si="10"/>
        <v>715297.20000000007</v>
      </c>
      <c r="H83" s="13">
        <v>4042091</v>
      </c>
      <c r="I83" s="15" t="s">
        <v>179</v>
      </c>
      <c r="J83" s="15" t="s">
        <v>180</v>
      </c>
      <c r="K83" s="16"/>
      <c r="L83" s="16"/>
      <c r="M83" s="16"/>
      <c r="N83" s="16"/>
      <c r="O83" s="16"/>
      <c r="P83" s="16"/>
      <c r="Q83" s="17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>
        <f t="shared" si="6"/>
        <v>0</v>
      </c>
      <c r="BP83" s="16"/>
      <c r="BQ83" s="16"/>
      <c r="BR83" s="16"/>
      <c r="BS83" s="16">
        <v>100000</v>
      </c>
      <c r="BT83" s="16">
        <v>200000</v>
      </c>
      <c r="BU83" s="18">
        <f t="shared" si="7"/>
        <v>300000</v>
      </c>
      <c r="BV83" s="18">
        <f t="shared" si="8"/>
        <v>415297.20000000007</v>
      </c>
      <c r="BW83" s="21">
        <v>350000</v>
      </c>
    </row>
    <row r="84" spans="1:75" s="29" customFormat="1" ht="73.5" customHeight="1" x14ac:dyDescent="0.2">
      <c r="A84" s="8">
        <v>1287</v>
      </c>
      <c r="B84" s="9" t="s">
        <v>162</v>
      </c>
      <c r="C84" s="10" t="s">
        <v>512</v>
      </c>
      <c r="D84" s="11" t="s">
        <v>73</v>
      </c>
      <c r="E84" s="12">
        <v>61</v>
      </c>
      <c r="F84" s="13">
        <v>42444455</v>
      </c>
      <c r="G84" s="14">
        <f t="shared" si="10"/>
        <v>8488891</v>
      </c>
      <c r="H84" s="13">
        <v>52487774</v>
      </c>
      <c r="I84" s="15" t="s">
        <v>513</v>
      </c>
      <c r="J84" s="15" t="s">
        <v>514</v>
      </c>
      <c r="K84" s="16"/>
      <c r="L84" s="16"/>
      <c r="M84" s="16"/>
      <c r="N84" s="16"/>
      <c r="O84" s="16"/>
      <c r="P84" s="16"/>
      <c r="Q84" s="17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>
        <f t="shared" si="6"/>
        <v>0</v>
      </c>
      <c r="BP84" s="16"/>
      <c r="BQ84" s="16"/>
      <c r="BR84" s="16"/>
      <c r="BS84" s="16"/>
      <c r="BT84" s="16">
        <v>500000</v>
      </c>
      <c r="BU84" s="18">
        <f t="shared" si="7"/>
        <v>500000</v>
      </c>
      <c r="BV84" s="18">
        <f t="shared" si="8"/>
        <v>7988891</v>
      </c>
      <c r="BW84" s="21">
        <v>1000000</v>
      </c>
    </row>
    <row r="85" spans="1:75" s="29" customFormat="1" ht="177.75" customHeight="1" x14ac:dyDescent="0.2">
      <c r="A85" s="20">
        <v>759</v>
      </c>
      <c r="B85" s="10" t="s">
        <v>162</v>
      </c>
      <c r="C85" s="20" t="s">
        <v>509</v>
      </c>
      <c r="D85" s="11" t="s">
        <v>73</v>
      </c>
      <c r="E85" s="12" t="s">
        <v>510</v>
      </c>
      <c r="F85" s="14">
        <v>45427511</v>
      </c>
      <c r="G85" s="14">
        <f>0.2*F85</f>
        <v>9085502.2000000011</v>
      </c>
      <c r="H85" s="13">
        <v>59294634</v>
      </c>
      <c r="I85" s="15" t="s">
        <v>504</v>
      </c>
      <c r="J85" s="15" t="s">
        <v>511</v>
      </c>
      <c r="K85" s="16"/>
      <c r="L85" s="16"/>
      <c r="M85" s="16"/>
      <c r="N85" s="16"/>
      <c r="O85" s="16"/>
      <c r="P85" s="16"/>
      <c r="Q85" s="17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>
        <v>0</v>
      </c>
      <c r="AX85" s="16">
        <v>0</v>
      </c>
      <c r="AY85" s="16">
        <v>0</v>
      </c>
      <c r="AZ85" s="16">
        <v>300000</v>
      </c>
      <c r="BA85" s="16">
        <v>400000</v>
      </c>
      <c r="BB85" s="16">
        <v>400000</v>
      </c>
      <c r="BC85" s="16">
        <v>300000</v>
      </c>
      <c r="BD85" s="16">
        <v>300000</v>
      </c>
      <c r="BE85" s="16">
        <v>300000</v>
      </c>
      <c r="BF85" s="16">
        <v>300000</v>
      </c>
      <c r="BG85" s="16">
        <v>300000</v>
      </c>
      <c r="BH85" s="16">
        <v>300000</v>
      </c>
      <c r="BI85" s="16">
        <v>300000</v>
      </c>
      <c r="BJ85" s="16"/>
      <c r="BK85" s="16">
        <v>200000</v>
      </c>
      <c r="BL85" s="16">
        <v>300000</v>
      </c>
      <c r="BM85" s="16">
        <v>400000</v>
      </c>
      <c r="BN85" s="16">
        <v>300000</v>
      </c>
      <c r="BO85" s="16">
        <f t="shared" si="6"/>
        <v>4400000</v>
      </c>
      <c r="BP85" s="16">
        <v>400000</v>
      </c>
      <c r="BQ85" s="16">
        <v>400000</v>
      </c>
      <c r="BR85" s="16">
        <v>300000</v>
      </c>
      <c r="BS85" s="16">
        <v>300000</v>
      </c>
      <c r="BT85" s="16">
        <v>500000</v>
      </c>
      <c r="BU85" s="18">
        <f t="shared" si="7"/>
        <v>6300000</v>
      </c>
      <c r="BV85" s="18">
        <f t="shared" si="8"/>
        <v>2785502.2000000011</v>
      </c>
      <c r="BW85" s="21">
        <v>500000</v>
      </c>
    </row>
    <row r="86" spans="1:75" s="29" customFormat="1" ht="55.5" customHeight="1" x14ac:dyDescent="0.2">
      <c r="A86" s="8">
        <v>1230</v>
      </c>
      <c r="B86" s="9" t="s">
        <v>162</v>
      </c>
      <c r="C86" s="10" t="s">
        <v>163</v>
      </c>
      <c r="D86" s="11" t="s">
        <v>164</v>
      </c>
      <c r="E86" s="12" t="s">
        <v>123</v>
      </c>
      <c r="F86" s="13">
        <v>3901374</v>
      </c>
      <c r="G86" s="14">
        <f>F86*0.2</f>
        <v>780274.8</v>
      </c>
      <c r="H86" s="13">
        <v>4145903</v>
      </c>
      <c r="I86" s="15" t="s">
        <v>165</v>
      </c>
      <c r="J86" s="15" t="s">
        <v>166</v>
      </c>
      <c r="K86" s="16"/>
      <c r="L86" s="16"/>
      <c r="M86" s="16"/>
      <c r="N86" s="16"/>
      <c r="O86" s="16"/>
      <c r="P86" s="16"/>
      <c r="Q86" s="17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>
        <v>0</v>
      </c>
      <c r="BO86" s="16">
        <f t="shared" si="6"/>
        <v>0</v>
      </c>
      <c r="BP86" s="16">
        <v>100000</v>
      </c>
      <c r="BQ86" s="16">
        <v>50000</v>
      </c>
      <c r="BR86" s="16">
        <v>100000</v>
      </c>
      <c r="BS86" s="16">
        <v>20000</v>
      </c>
      <c r="BT86" s="16">
        <v>20000</v>
      </c>
      <c r="BU86" s="18">
        <f t="shared" si="7"/>
        <v>290000</v>
      </c>
      <c r="BV86" s="18">
        <f t="shared" si="8"/>
        <v>490274.80000000005</v>
      </c>
      <c r="BW86" s="21">
        <v>100000</v>
      </c>
    </row>
    <row r="87" spans="1:75" s="29" customFormat="1" ht="49.5" customHeight="1" x14ac:dyDescent="0.2">
      <c r="A87" s="8">
        <v>1254</v>
      </c>
      <c r="B87" s="9" t="s">
        <v>162</v>
      </c>
      <c r="C87" s="10" t="s">
        <v>229</v>
      </c>
      <c r="D87" s="11" t="s">
        <v>113</v>
      </c>
      <c r="E87" s="12" t="s">
        <v>183</v>
      </c>
      <c r="F87" s="13">
        <v>8031435</v>
      </c>
      <c r="G87" s="14">
        <f>F87*0.2</f>
        <v>1606287</v>
      </c>
      <c r="H87" s="13">
        <v>9263000</v>
      </c>
      <c r="I87" s="15" t="s">
        <v>230</v>
      </c>
      <c r="J87" s="15" t="s">
        <v>231</v>
      </c>
      <c r="K87" s="16"/>
      <c r="L87" s="16"/>
      <c r="M87" s="16"/>
      <c r="N87" s="16"/>
      <c r="O87" s="16"/>
      <c r="P87" s="16"/>
      <c r="Q87" s="17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>
        <f t="shared" si="6"/>
        <v>0</v>
      </c>
      <c r="BP87" s="16"/>
      <c r="BQ87" s="16">
        <v>100000</v>
      </c>
      <c r="BR87" s="16">
        <v>100000</v>
      </c>
      <c r="BS87" s="16">
        <v>100000</v>
      </c>
      <c r="BT87" s="16">
        <v>200000</v>
      </c>
      <c r="BU87" s="18">
        <f t="shared" si="7"/>
        <v>500000</v>
      </c>
      <c r="BV87" s="18">
        <f t="shared" si="8"/>
        <v>1106287</v>
      </c>
      <c r="BW87" s="21">
        <v>300000</v>
      </c>
    </row>
    <row r="88" spans="1:75" s="29" customFormat="1" ht="93" customHeight="1" x14ac:dyDescent="0.2">
      <c r="A88" s="8">
        <v>1166</v>
      </c>
      <c r="B88" s="9" t="s">
        <v>252</v>
      </c>
      <c r="C88" s="10" t="s">
        <v>253</v>
      </c>
      <c r="D88" s="11" t="s">
        <v>73</v>
      </c>
      <c r="E88" s="12" t="s">
        <v>245</v>
      </c>
      <c r="F88" s="13">
        <v>5043992</v>
      </c>
      <c r="G88" s="14">
        <f>F88*0.2</f>
        <v>1008798.4</v>
      </c>
      <c r="H88" s="13">
        <v>6283320</v>
      </c>
      <c r="I88" s="15" t="s">
        <v>254</v>
      </c>
      <c r="J88" s="15" t="s">
        <v>255</v>
      </c>
      <c r="K88" s="16"/>
      <c r="L88" s="16"/>
      <c r="M88" s="16"/>
      <c r="N88" s="16"/>
      <c r="O88" s="16"/>
      <c r="P88" s="16"/>
      <c r="Q88" s="17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>
        <v>100000</v>
      </c>
      <c r="BK88" s="16">
        <v>100000</v>
      </c>
      <c r="BL88" s="16">
        <v>100000</v>
      </c>
      <c r="BM88" s="16">
        <v>100000</v>
      </c>
      <c r="BN88" s="16">
        <v>100000</v>
      </c>
      <c r="BO88" s="16">
        <f t="shared" si="6"/>
        <v>500000</v>
      </c>
      <c r="BP88" s="16">
        <v>100000</v>
      </c>
      <c r="BQ88" s="16">
        <v>50000</v>
      </c>
      <c r="BR88" s="16">
        <v>0</v>
      </c>
      <c r="BS88" s="16">
        <v>50000</v>
      </c>
      <c r="BT88" s="16">
        <v>100000</v>
      </c>
      <c r="BU88" s="18">
        <f t="shared" si="7"/>
        <v>800000</v>
      </c>
      <c r="BV88" s="18">
        <f t="shared" si="8"/>
        <v>208798.40000000002</v>
      </c>
      <c r="BW88" s="21">
        <v>150000</v>
      </c>
    </row>
    <row r="89" spans="1:75" s="29" customFormat="1" ht="179.25" customHeight="1" x14ac:dyDescent="0.2">
      <c r="A89" s="20">
        <v>732</v>
      </c>
      <c r="B89" s="10" t="s">
        <v>327</v>
      </c>
      <c r="C89" s="20" t="s">
        <v>355</v>
      </c>
      <c r="D89" s="11" t="s">
        <v>88</v>
      </c>
      <c r="E89" s="12" t="s">
        <v>356</v>
      </c>
      <c r="F89" s="14">
        <v>18445496</v>
      </c>
      <c r="G89" s="14">
        <f>0.2*F89</f>
        <v>3689099.2</v>
      </c>
      <c r="H89" s="13">
        <v>19982906</v>
      </c>
      <c r="I89" s="15" t="s">
        <v>357</v>
      </c>
      <c r="J89" s="15" t="s">
        <v>358</v>
      </c>
      <c r="K89" s="16"/>
      <c r="L89" s="16"/>
      <c r="M89" s="16"/>
      <c r="N89" s="16"/>
      <c r="O89" s="16"/>
      <c r="P89" s="16"/>
      <c r="Q89" s="17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>
        <v>0</v>
      </c>
      <c r="AW89" s="16">
        <v>150000</v>
      </c>
      <c r="AX89" s="16">
        <v>150000</v>
      </c>
      <c r="AY89" s="16">
        <v>100000</v>
      </c>
      <c r="AZ89" s="16">
        <v>100000</v>
      </c>
      <c r="BA89" s="16">
        <v>100000</v>
      </c>
      <c r="BB89" s="16">
        <v>100000</v>
      </c>
      <c r="BC89" s="16">
        <v>80000</v>
      </c>
      <c r="BD89" s="16">
        <v>80000</v>
      </c>
      <c r="BE89" s="16">
        <v>50000</v>
      </c>
      <c r="BF89" s="16">
        <v>50000</v>
      </c>
      <c r="BG89" s="16">
        <v>50000</v>
      </c>
      <c r="BH89" s="16">
        <v>50000</v>
      </c>
      <c r="BI89" s="16">
        <v>50000</v>
      </c>
      <c r="BJ89" s="16">
        <v>50000</v>
      </c>
      <c r="BK89" s="16">
        <v>50000</v>
      </c>
      <c r="BL89" s="16">
        <v>50000</v>
      </c>
      <c r="BM89" s="16">
        <v>50000</v>
      </c>
      <c r="BN89" s="16">
        <v>50000</v>
      </c>
      <c r="BO89" s="16">
        <f t="shared" si="6"/>
        <v>1360000</v>
      </c>
      <c r="BP89" s="16">
        <v>200000</v>
      </c>
      <c r="BQ89" s="16">
        <v>100000</v>
      </c>
      <c r="BR89" s="16">
        <v>100000</v>
      </c>
      <c r="BS89" s="16">
        <v>100000</v>
      </c>
      <c r="BT89" s="16">
        <v>100000</v>
      </c>
      <c r="BU89" s="18">
        <f t="shared" si="7"/>
        <v>1960000</v>
      </c>
      <c r="BV89" s="18">
        <f t="shared" si="8"/>
        <v>1729099.2000000002</v>
      </c>
      <c r="BW89" s="21">
        <v>100000</v>
      </c>
    </row>
    <row r="90" spans="1:75" s="29" customFormat="1" ht="54" x14ac:dyDescent="0.2">
      <c r="A90" s="8">
        <v>1176</v>
      </c>
      <c r="B90" s="9" t="s">
        <v>327</v>
      </c>
      <c r="C90" s="10" t="s">
        <v>328</v>
      </c>
      <c r="D90" s="11" t="s">
        <v>96</v>
      </c>
      <c r="E90" s="12" t="s">
        <v>154</v>
      </c>
      <c r="F90" s="13">
        <v>89292642</v>
      </c>
      <c r="G90" s="14">
        <f t="shared" ref="G90:G121" si="11">F90*0.2</f>
        <v>17858528.400000002</v>
      </c>
      <c r="H90" s="13">
        <v>109704902</v>
      </c>
      <c r="I90" s="15" t="s">
        <v>329</v>
      </c>
      <c r="J90" s="15" t="s">
        <v>101</v>
      </c>
      <c r="K90" s="16"/>
      <c r="L90" s="16"/>
      <c r="M90" s="16"/>
      <c r="N90" s="16"/>
      <c r="O90" s="16"/>
      <c r="P90" s="16"/>
      <c r="Q90" s="17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>
        <v>0</v>
      </c>
      <c r="BN90" s="16">
        <v>0</v>
      </c>
      <c r="BO90" s="16">
        <f t="shared" si="6"/>
        <v>0</v>
      </c>
      <c r="BP90" s="16">
        <v>0</v>
      </c>
      <c r="BQ90" s="16">
        <v>400000</v>
      </c>
      <c r="BR90" s="16">
        <v>400000</v>
      </c>
      <c r="BS90" s="16">
        <v>400000</v>
      </c>
      <c r="BT90" s="16">
        <v>1000000</v>
      </c>
      <c r="BU90" s="18">
        <f t="shared" si="7"/>
        <v>2200000</v>
      </c>
      <c r="BV90" s="18">
        <f t="shared" si="8"/>
        <v>15658528.400000002</v>
      </c>
      <c r="BW90" s="21">
        <v>1000000</v>
      </c>
    </row>
    <row r="91" spans="1:75" s="29" customFormat="1" ht="121.5" x14ac:dyDescent="0.2">
      <c r="A91" s="9">
        <v>902</v>
      </c>
      <c r="B91" s="20" t="s">
        <v>221</v>
      </c>
      <c r="C91" s="20" t="s">
        <v>222</v>
      </c>
      <c r="D91" s="11" t="s">
        <v>96</v>
      </c>
      <c r="E91" s="12" t="s">
        <v>223</v>
      </c>
      <c r="F91" s="14">
        <v>35714033</v>
      </c>
      <c r="G91" s="14">
        <f t="shared" si="11"/>
        <v>7142806.6000000006</v>
      </c>
      <c r="H91" s="13">
        <v>87388375</v>
      </c>
      <c r="I91" s="22" t="s">
        <v>224</v>
      </c>
      <c r="J91" s="15" t="s">
        <v>225</v>
      </c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>
        <v>0</v>
      </c>
      <c r="BC91" s="16">
        <v>0</v>
      </c>
      <c r="BD91" s="16">
        <v>400000</v>
      </c>
      <c r="BE91" s="16">
        <v>400000</v>
      </c>
      <c r="BF91" s="16">
        <v>400000</v>
      </c>
      <c r="BG91" s="16">
        <v>300000</v>
      </c>
      <c r="BH91" s="16">
        <v>0</v>
      </c>
      <c r="BI91" s="16">
        <v>300000</v>
      </c>
      <c r="BJ91" s="16">
        <v>300000</v>
      </c>
      <c r="BK91" s="16">
        <v>200000</v>
      </c>
      <c r="BL91" s="16">
        <v>200000</v>
      </c>
      <c r="BM91" s="16">
        <v>300000</v>
      </c>
      <c r="BN91" s="16">
        <v>300000</v>
      </c>
      <c r="BO91" s="16">
        <f t="shared" si="6"/>
        <v>3100000</v>
      </c>
      <c r="BP91" s="16">
        <v>300000</v>
      </c>
      <c r="BQ91" s="16">
        <v>300000</v>
      </c>
      <c r="BR91" s="16">
        <v>250000</v>
      </c>
      <c r="BS91" s="16">
        <v>250000</v>
      </c>
      <c r="BT91" s="16">
        <v>500000</v>
      </c>
      <c r="BU91" s="18">
        <f t="shared" si="7"/>
        <v>4700000</v>
      </c>
      <c r="BV91" s="18">
        <f t="shared" si="8"/>
        <v>2442806.6000000006</v>
      </c>
      <c r="BW91" s="21">
        <v>500000</v>
      </c>
    </row>
    <row r="92" spans="1:75" s="29" customFormat="1" ht="79.5" customHeight="1" x14ac:dyDescent="0.2">
      <c r="A92" s="8">
        <v>1179</v>
      </c>
      <c r="B92" s="9" t="s">
        <v>256</v>
      </c>
      <c r="C92" s="10" t="s">
        <v>257</v>
      </c>
      <c r="D92" s="11" t="s">
        <v>73</v>
      </c>
      <c r="E92" s="12" t="s">
        <v>258</v>
      </c>
      <c r="F92" s="13">
        <v>5748950</v>
      </c>
      <c r="G92" s="14">
        <f t="shared" si="11"/>
        <v>1149790</v>
      </c>
      <c r="H92" s="13">
        <v>6747450</v>
      </c>
      <c r="I92" s="15" t="s">
        <v>259</v>
      </c>
      <c r="J92" s="15" t="s">
        <v>260</v>
      </c>
      <c r="K92" s="16"/>
      <c r="L92" s="16"/>
      <c r="M92" s="16"/>
      <c r="N92" s="16"/>
      <c r="O92" s="16"/>
      <c r="P92" s="16"/>
      <c r="Q92" s="17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>
        <v>0</v>
      </c>
      <c r="BM92" s="16">
        <v>200000</v>
      </c>
      <c r="BN92" s="16">
        <v>200000</v>
      </c>
      <c r="BO92" s="16">
        <f t="shared" si="6"/>
        <v>400000</v>
      </c>
      <c r="BP92" s="16">
        <v>100000</v>
      </c>
      <c r="BQ92" s="16">
        <v>100000</v>
      </c>
      <c r="BR92" s="16">
        <v>100000</v>
      </c>
      <c r="BS92" s="16">
        <v>100000</v>
      </c>
      <c r="BT92" s="16">
        <v>100000</v>
      </c>
      <c r="BU92" s="18">
        <f t="shared" si="7"/>
        <v>900000</v>
      </c>
      <c r="BV92" s="18">
        <f t="shared" si="8"/>
        <v>249790</v>
      </c>
      <c r="BW92" s="21">
        <v>100000</v>
      </c>
    </row>
    <row r="93" spans="1:75" s="29" customFormat="1" ht="126.75" customHeight="1" x14ac:dyDescent="0.2">
      <c r="A93" s="20">
        <v>974</v>
      </c>
      <c r="B93" s="9" t="s">
        <v>256</v>
      </c>
      <c r="C93" s="10" t="s">
        <v>266</v>
      </c>
      <c r="D93" s="11" t="s">
        <v>73</v>
      </c>
      <c r="E93" s="12" t="s">
        <v>103</v>
      </c>
      <c r="F93" s="13">
        <v>21417977</v>
      </c>
      <c r="G93" s="14">
        <f t="shared" si="11"/>
        <v>4283595.4000000004</v>
      </c>
      <c r="H93" s="13">
        <v>25968727</v>
      </c>
      <c r="I93" s="15" t="s">
        <v>267</v>
      </c>
      <c r="J93" s="15" t="s">
        <v>268</v>
      </c>
      <c r="K93" s="16"/>
      <c r="L93" s="16"/>
      <c r="M93" s="16"/>
      <c r="N93" s="16"/>
      <c r="O93" s="16"/>
      <c r="P93" s="16"/>
      <c r="Q93" s="17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>
        <v>0</v>
      </c>
      <c r="BE93" s="16">
        <v>0</v>
      </c>
      <c r="BF93" s="16">
        <v>0</v>
      </c>
      <c r="BG93" s="16">
        <v>300000</v>
      </c>
      <c r="BH93" s="16">
        <v>0</v>
      </c>
      <c r="BI93" s="16">
        <v>300000</v>
      </c>
      <c r="BJ93" s="16">
        <v>300000</v>
      </c>
      <c r="BK93" s="16">
        <v>200000</v>
      </c>
      <c r="BL93" s="16">
        <v>200000</v>
      </c>
      <c r="BM93" s="16">
        <v>200000</v>
      </c>
      <c r="BN93" s="16">
        <v>200000</v>
      </c>
      <c r="BO93" s="16">
        <f t="shared" si="6"/>
        <v>1700000</v>
      </c>
      <c r="BP93" s="16">
        <v>200000</v>
      </c>
      <c r="BQ93" s="16">
        <v>200000</v>
      </c>
      <c r="BR93" s="16">
        <v>100000</v>
      </c>
      <c r="BS93" s="16">
        <v>200000</v>
      </c>
      <c r="BT93" s="16">
        <v>400000</v>
      </c>
      <c r="BU93" s="18">
        <f t="shared" si="7"/>
        <v>2800000</v>
      </c>
      <c r="BV93" s="18">
        <f t="shared" si="8"/>
        <v>1483595.4000000004</v>
      </c>
      <c r="BW93" s="21">
        <v>500000</v>
      </c>
    </row>
    <row r="94" spans="1:75" s="29" customFormat="1" ht="57.75" customHeight="1" x14ac:dyDescent="0.2">
      <c r="A94" s="8">
        <v>1236</v>
      </c>
      <c r="B94" s="9" t="s">
        <v>136</v>
      </c>
      <c r="C94" s="10" t="s">
        <v>379</v>
      </c>
      <c r="D94" s="11" t="s">
        <v>96</v>
      </c>
      <c r="E94" s="12" t="s">
        <v>183</v>
      </c>
      <c r="F94" s="13">
        <v>15769566</v>
      </c>
      <c r="G94" s="14">
        <f t="shared" si="11"/>
        <v>3153913.2</v>
      </c>
      <c r="H94" s="13">
        <v>19877012</v>
      </c>
      <c r="I94" s="15" t="s">
        <v>380</v>
      </c>
      <c r="J94" s="15" t="s">
        <v>381</v>
      </c>
      <c r="K94" s="16"/>
      <c r="L94" s="16"/>
      <c r="M94" s="16"/>
      <c r="N94" s="16"/>
      <c r="O94" s="16"/>
      <c r="P94" s="16"/>
      <c r="Q94" s="17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>
        <f t="shared" si="6"/>
        <v>0</v>
      </c>
      <c r="BP94" s="16">
        <v>0</v>
      </c>
      <c r="BQ94" s="16">
        <v>0</v>
      </c>
      <c r="BR94" s="16">
        <v>0</v>
      </c>
      <c r="BS94" s="16">
        <v>200000</v>
      </c>
      <c r="BT94" s="16">
        <v>200000</v>
      </c>
      <c r="BU94" s="18">
        <f t="shared" si="7"/>
        <v>400000</v>
      </c>
      <c r="BV94" s="18">
        <f t="shared" si="8"/>
        <v>2753913.2</v>
      </c>
      <c r="BW94" s="21">
        <v>300000</v>
      </c>
    </row>
    <row r="95" spans="1:75" s="29" customFormat="1" ht="57.75" customHeight="1" x14ac:dyDescent="0.2">
      <c r="A95" s="8">
        <v>1288</v>
      </c>
      <c r="B95" s="9" t="s">
        <v>136</v>
      </c>
      <c r="C95" s="10" t="s">
        <v>248</v>
      </c>
      <c r="D95" s="11" t="s">
        <v>73</v>
      </c>
      <c r="E95" s="12">
        <v>61</v>
      </c>
      <c r="F95" s="13">
        <v>2487500</v>
      </c>
      <c r="G95" s="14">
        <f t="shared" si="11"/>
        <v>497500</v>
      </c>
      <c r="H95" s="13">
        <v>4880700</v>
      </c>
      <c r="I95" s="15" t="s">
        <v>234</v>
      </c>
      <c r="J95" s="15" t="s">
        <v>249</v>
      </c>
      <c r="K95" s="16"/>
      <c r="L95" s="16"/>
      <c r="M95" s="16"/>
      <c r="N95" s="16"/>
      <c r="O95" s="16"/>
      <c r="P95" s="16"/>
      <c r="Q95" s="17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>
        <f t="shared" si="6"/>
        <v>0</v>
      </c>
      <c r="BP95" s="16"/>
      <c r="BQ95" s="16"/>
      <c r="BR95" s="16"/>
      <c r="BS95" s="16"/>
      <c r="BT95" s="16">
        <v>0</v>
      </c>
      <c r="BU95" s="18">
        <f t="shared" si="7"/>
        <v>0</v>
      </c>
      <c r="BV95" s="18">
        <f t="shared" si="8"/>
        <v>497500</v>
      </c>
      <c r="BW95" s="21">
        <v>200000</v>
      </c>
    </row>
    <row r="96" spans="1:75" s="29" customFormat="1" ht="57.75" customHeight="1" x14ac:dyDescent="0.2">
      <c r="A96" s="8">
        <v>1289</v>
      </c>
      <c r="B96" s="9" t="s">
        <v>136</v>
      </c>
      <c r="C96" s="10" t="s">
        <v>137</v>
      </c>
      <c r="D96" s="11" t="s">
        <v>113</v>
      </c>
      <c r="E96" s="12">
        <v>61</v>
      </c>
      <c r="F96" s="13">
        <v>1100313</v>
      </c>
      <c r="G96" s="14">
        <f t="shared" si="11"/>
        <v>220062.6</v>
      </c>
      <c r="H96" s="13">
        <v>1484127</v>
      </c>
      <c r="I96" s="15" t="s">
        <v>138</v>
      </c>
      <c r="J96" s="15" t="s">
        <v>139</v>
      </c>
      <c r="K96" s="16"/>
      <c r="L96" s="16"/>
      <c r="M96" s="16"/>
      <c r="N96" s="16"/>
      <c r="O96" s="16"/>
      <c r="P96" s="16"/>
      <c r="Q96" s="17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>
        <f t="shared" si="6"/>
        <v>0</v>
      </c>
      <c r="BP96" s="16"/>
      <c r="BQ96" s="16"/>
      <c r="BR96" s="16"/>
      <c r="BS96" s="16"/>
      <c r="BT96" s="16">
        <v>100000</v>
      </c>
      <c r="BU96" s="18">
        <f t="shared" si="7"/>
        <v>100000</v>
      </c>
      <c r="BV96" s="18">
        <f t="shared" si="8"/>
        <v>120062.6</v>
      </c>
      <c r="BW96" s="21">
        <v>100000</v>
      </c>
    </row>
    <row r="97" spans="1:75" s="29" customFormat="1" ht="57.75" customHeight="1" x14ac:dyDescent="0.2">
      <c r="A97" s="8">
        <v>1278</v>
      </c>
      <c r="B97" s="9" t="s">
        <v>136</v>
      </c>
      <c r="C97" s="10" t="s">
        <v>307</v>
      </c>
      <c r="D97" s="11" t="s">
        <v>113</v>
      </c>
      <c r="E97" s="12" t="s">
        <v>108</v>
      </c>
      <c r="F97" s="13">
        <v>1477867</v>
      </c>
      <c r="G97" s="14">
        <f t="shared" si="11"/>
        <v>295573.40000000002</v>
      </c>
      <c r="H97" s="13">
        <v>1985034</v>
      </c>
      <c r="I97" s="15" t="s">
        <v>308</v>
      </c>
      <c r="J97" s="15" t="s">
        <v>309</v>
      </c>
      <c r="K97" s="16"/>
      <c r="L97" s="16"/>
      <c r="M97" s="16"/>
      <c r="N97" s="16"/>
      <c r="O97" s="16"/>
      <c r="P97" s="16"/>
      <c r="Q97" s="17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>
        <f t="shared" si="6"/>
        <v>0</v>
      </c>
      <c r="BP97" s="16"/>
      <c r="BQ97" s="16"/>
      <c r="BR97" s="16"/>
      <c r="BS97" s="16">
        <v>100000</v>
      </c>
      <c r="BT97" s="16">
        <v>100000</v>
      </c>
      <c r="BU97" s="18">
        <f t="shared" si="7"/>
        <v>200000</v>
      </c>
      <c r="BV97" s="18">
        <f t="shared" si="8"/>
        <v>95573.400000000023</v>
      </c>
      <c r="BW97" s="21">
        <v>20000</v>
      </c>
    </row>
    <row r="98" spans="1:75" s="29" customFormat="1" ht="57.75" customHeight="1" x14ac:dyDescent="0.2">
      <c r="A98" s="8">
        <v>1238</v>
      </c>
      <c r="B98" s="9" t="s">
        <v>136</v>
      </c>
      <c r="C98" s="10" t="s">
        <v>421</v>
      </c>
      <c r="D98" s="11" t="s">
        <v>73</v>
      </c>
      <c r="E98" s="12" t="s">
        <v>422</v>
      </c>
      <c r="F98" s="13">
        <v>15153214</v>
      </c>
      <c r="G98" s="14">
        <f t="shared" si="11"/>
        <v>3030642.8000000003</v>
      </c>
      <c r="H98" s="13">
        <v>22283001</v>
      </c>
      <c r="I98" s="15" t="s">
        <v>423</v>
      </c>
      <c r="J98" s="15" t="s">
        <v>420</v>
      </c>
      <c r="K98" s="16"/>
      <c r="L98" s="16"/>
      <c r="M98" s="16"/>
      <c r="N98" s="16"/>
      <c r="O98" s="16"/>
      <c r="P98" s="16"/>
      <c r="Q98" s="17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>
        <f t="shared" si="6"/>
        <v>0</v>
      </c>
      <c r="BP98" s="16">
        <v>0</v>
      </c>
      <c r="BQ98" s="16">
        <v>0</v>
      </c>
      <c r="BR98" s="16">
        <v>100000</v>
      </c>
      <c r="BS98" s="16">
        <v>100000</v>
      </c>
      <c r="BT98" s="16">
        <v>50000</v>
      </c>
      <c r="BU98" s="18">
        <f t="shared" si="7"/>
        <v>250000</v>
      </c>
      <c r="BV98" s="18">
        <f t="shared" si="8"/>
        <v>2780642.8000000003</v>
      </c>
      <c r="BW98" s="21">
        <v>100000</v>
      </c>
    </row>
    <row r="99" spans="1:75" s="29" customFormat="1" ht="303.75" customHeight="1" x14ac:dyDescent="0.2">
      <c r="A99" s="20">
        <v>10</v>
      </c>
      <c r="B99" s="23" t="s">
        <v>136</v>
      </c>
      <c r="C99" s="10" t="s">
        <v>417</v>
      </c>
      <c r="D99" s="11" t="s">
        <v>73</v>
      </c>
      <c r="E99" s="12" t="s">
        <v>418</v>
      </c>
      <c r="F99" s="14">
        <v>53972203</v>
      </c>
      <c r="G99" s="14">
        <f t="shared" si="11"/>
        <v>10794440.600000001</v>
      </c>
      <c r="H99" s="13">
        <v>70589207</v>
      </c>
      <c r="I99" s="15" t="s">
        <v>419</v>
      </c>
      <c r="J99" s="15" t="s">
        <v>420</v>
      </c>
      <c r="K99" s="16">
        <v>1000000</v>
      </c>
      <c r="L99" s="16">
        <v>0</v>
      </c>
      <c r="M99" s="16">
        <v>750000</v>
      </c>
      <c r="N99" s="16"/>
      <c r="O99" s="16">
        <v>250000</v>
      </c>
      <c r="P99" s="16"/>
      <c r="Q99" s="17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>
        <v>500000</v>
      </c>
      <c r="AD99" s="16">
        <v>300000</v>
      </c>
      <c r="AE99" s="16">
        <v>300000</v>
      </c>
      <c r="AF99" s="16">
        <v>200000</v>
      </c>
      <c r="AG99" s="16">
        <v>200000</v>
      </c>
      <c r="AH99" s="16">
        <v>200000</v>
      </c>
      <c r="AI99" s="16">
        <v>200000</v>
      </c>
      <c r="AJ99" s="16">
        <v>200000</v>
      </c>
      <c r="AK99" s="16">
        <v>200000</v>
      </c>
      <c r="AL99" s="16">
        <v>200000</v>
      </c>
      <c r="AM99" s="16">
        <v>200000</v>
      </c>
      <c r="AN99" s="16">
        <v>200000</v>
      </c>
      <c r="AO99" s="16">
        <v>200000</v>
      </c>
      <c r="AP99" s="16">
        <v>200000</v>
      </c>
      <c r="AQ99" s="16">
        <v>200000</v>
      </c>
      <c r="AR99" s="16">
        <v>200000</v>
      </c>
      <c r="AS99" s="16">
        <v>200000</v>
      </c>
      <c r="AT99" s="16">
        <v>100000</v>
      </c>
      <c r="AU99" s="16">
        <v>100000</v>
      </c>
      <c r="AV99" s="16">
        <v>100000</v>
      </c>
      <c r="AW99" s="16">
        <v>0</v>
      </c>
      <c r="AX99" s="16">
        <v>100000</v>
      </c>
      <c r="AY99" s="16">
        <v>100000</v>
      </c>
      <c r="AZ99" s="16">
        <v>100000</v>
      </c>
      <c r="BA99" s="16">
        <v>100000</v>
      </c>
      <c r="BB99" s="16">
        <v>100000</v>
      </c>
      <c r="BC99" s="16">
        <v>50000</v>
      </c>
      <c r="BD99" s="16">
        <v>50000</v>
      </c>
      <c r="BE99" s="16">
        <v>50000</v>
      </c>
      <c r="BF99" s="16">
        <v>20000</v>
      </c>
      <c r="BG99" s="16">
        <v>20000</v>
      </c>
      <c r="BH99" s="16">
        <v>20000</v>
      </c>
      <c r="BI99" s="16">
        <v>20000</v>
      </c>
      <c r="BJ99" s="16">
        <v>20000</v>
      </c>
      <c r="BK99" s="16">
        <v>10000</v>
      </c>
      <c r="BL99" s="16">
        <v>10000</v>
      </c>
      <c r="BM99" s="16">
        <v>10000</v>
      </c>
      <c r="BN99" s="16">
        <v>10000</v>
      </c>
      <c r="BO99" s="16">
        <f t="shared" si="6"/>
        <v>6990000</v>
      </c>
      <c r="BP99" s="16">
        <v>0</v>
      </c>
      <c r="BQ99" s="16">
        <v>10000</v>
      </c>
      <c r="BR99" s="16">
        <v>10000</v>
      </c>
      <c r="BS99" s="16">
        <v>10000</v>
      </c>
      <c r="BT99" s="16">
        <v>30000</v>
      </c>
      <c r="BU99" s="18">
        <f t="shared" si="7"/>
        <v>7050000</v>
      </c>
      <c r="BV99" s="18">
        <f t="shared" si="8"/>
        <v>3744440.6000000015</v>
      </c>
      <c r="BW99" s="21">
        <v>30000</v>
      </c>
    </row>
    <row r="100" spans="1:75" s="29" customFormat="1" ht="45.75" customHeight="1" x14ac:dyDescent="0.2">
      <c r="A100" s="8">
        <v>1290</v>
      </c>
      <c r="B100" s="9" t="s">
        <v>136</v>
      </c>
      <c r="C100" s="10" t="s">
        <v>313</v>
      </c>
      <c r="D100" s="11" t="s">
        <v>73</v>
      </c>
      <c r="E100" s="12">
        <v>61</v>
      </c>
      <c r="F100" s="13">
        <v>1590800</v>
      </c>
      <c r="G100" s="14">
        <f t="shared" si="11"/>
        <v>318160</v>
      </c>
      <c r="H100" s="13">
        <v>2958800</v>
      </c>
      <c r="I100" s="15" t="s">
        <v>314</v>
      </c>
      <c r="J100" s="15" t="s">
        <v>315</v>
      </c>
      <c r="K100" s="16"/>
      <c r="L100" s="16"/>
      <c r="M100" s="16"/>
      <c r="N100" s="16"/>
      <c r="O100" s="16"/>
      <c r="P100" s="16"/>
      <c r="Q100" s="17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>
        <f t="shared" si="6"/>
        <v>0</v>
      </c>
      <c r="BP100" s="16"/>
      <c r="BQ100" s="16"/>
      <c r="BR100" s="16"/>
      <c r="BS100" s="16"/>
      <c r="BT100" s="16">
        <v>0</v>
      </c>
      <c r="BU100" s="18">
        <f t="shared" si="7"/>
        <v>0</v>
      </c>
      <c r="BV100" s="18">
        <f t="shared" si="8"/>
        <v>318160</v>
      </c>
      <c r="BW100" s="21">
        <v>150000</v>
      </c>
    </row>
    <row r="101" spans="1:75" s="29" customFormat="1" ht="103.5" customHeight="1" x14ac:dyDescent="0.2">
      <c r="A101" s="8">
        <v>1072</v>
      </c>
      <c r="B101" s="9" t="s">
        <v>126</v>
      </c>
      <c r="C101" s="10" t="s">
        <v>206</v>
      </c>
      <c r="D101" s="11" t="s">
        <v>96</v>
      </c>
      <c r="E101" s="12" t="s">
        <v>142</v>
      </c>
      <c r="F101" s="13">
        <v>8724982</v>
      </c>
      <c r="G101" s="14">
        <f t="shared" si="11"/>
        <v>1744996.4000000001</v>
      </c>
      <c r="H101" s="13">
        <v>9090755</v>
      </c>
      <c r="I101" s="15" t="s">
        <v>207</v>
      </c>
      <c r="J101" s="15" t="s">
        <v>208</v>
      </c>
      <c r="K101" s="16"/>
      <c r="L101" s="16"/>
      <c r="M101" s="16"/>
      <c r="N101" s="16"/>
      <c r="O101" s="16"/>
      <c r="P101" s="16"/>
      <c r="Q101" s="17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>
        <v>0</v>
      </c>
      <c r="BI101" s="16">
        <v>0</v>
      </c>
      <c r="BJ101" s="16">
        <v>0</v>
      </c>
      <c r="BK101" s="16">
        <v>200000</v>
      </c>
      <c r="BL101" s="16">
        <v>100000</v>
      </c>
      <c r="BM101" s="16">
        <v>200000</v>
      </c>
      <c r="BN101" s="16">
        <v>100000</v>
      </c>
      <c r="BO101" s="16">
        <f t="shared" si="6"/>
        <v>600000</v>
      </c>
      <c r="BP101" s="16">
        <v>200000</v>
      </c>
      <c r="BQ101" s="16">
        <v>100000</v>
      </c>
      <c r="BR101" s="16">
        <v>100000</v>
      </c>
      <c r="BS101" s="16">
        <v>100000</v>
      </c>
      <c r="BT101" s="16">
        <v>200000</v>
      </c>
      <c r="BU101" s="18">
        <f t="shared" si="7"/>
        <v>1300000</v>
      </c>
      <c r="BV101" s="18">
        <f t="shared" si="8"/>
        <v>444996.40000000014</v>
      </c>
      <c r="BW101" s="21">
        <v>300000</v>
      </c>
    </row>
    <row r="102" spans="1:75" s="29" customFormat="1" ht="116.25" customHeight="1" x14ac:dyDescent="0.2">
      <c r="A102" s="20">
        <v>1009</v>
      </c>
      <c r="B102" s="9" t="s">
        <v>126</v>
      </c>
      <c r="C102" s="10" t="s">
        <v>362</v>
      </c>
      <c r="D102" s="11" t="s">
        <v>73</v>
      </c>
      <c r="E102" s="12" t="s">
        <v>363</v>
      </c>
      <c r="F102" s="13">
        <v>12329267</v>
      </c>
      <c r="G102" s="14">
        <f t="shared" si="11"/>
        <v>2465853.4</v>
      </c>
      <c r="H102" s="13">
        <v>14911459</v>
      </c>
      <c r="I102" s="15" t="s">
        <v>364</v>
      </c>
      <c r="J102" s="15" t="s">
        <v>365</v>
      </c>
      <c r="K102" s="16"/>
      <c r="L102" s="16"/>
      <c r="M102" s="16"/>
      <c r="N102" s="16"/>
      <c r="O102" s="16"/>
      <c r="P102" s="16"/>
      <c r="Q102" s="17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>
        <v>0</v>
      </c>
      <c r="BF102" s="16">
        <v>200000</v>
      </c>
      <c r="BG102" s="16">
        <v>200000</v>
      </c>
      <c r="BH102" s="16">
        <v>200000</v>
      </c>
      <c r="BI102" s="16">
        <v>100000</v>
      </c>
      <c r="BJ102" s="16">
        <v>100000</v>
      </c>
      <c r="BK102" s="16">
        <v>100000</v>
      </c>
      <c r="BL102" s="16"/>
      <c r="BM102" s="16">
        <v>200000</v>
      </c>
      <c r="BN102" s="16">
        <v>100000</v>
      </c>
      <c r="BO102" s="16">
        <f t="shared" si="6"/>
        <v>1200000</v>
      </c>
      <c r="BP102" s="16">
        <v>100000</v>
      </c>
      <c r="BQ102" s="16">
        <v>100000</v>
      </c>
      <c r="BR102" s="16">
        <v>100000</v>
      </c>
      <c r="BS102" s="16">
        <v>100000</v>
      </c>
      <c r="BT102" s="16">
        <v>400000</v>
      </c>
      <c r="BU102" s="18">
        <f t="shared" si="7"/>
        <v>2000000</v>
      </c>
      <c r="BV102" s="18">
        <f t="shared" si="8"/>
        <v>465853.39999999991</v>
      </c>
      <c r="BW102" s="21">
        <v>400000</v>
      </c>
    </row>
    <row r="103" spans="1:75" s="29" customFormat="1" ht="131.25" customHeight="1" x14ac:dyDescent="0.2">
      <c r="A103" s="9">
        <v>936</v>
      </c>
      <c r="B103" s="9" t="s">
        <v>126</v>
      </c>
      <c r="C103" s="10" t="s">
        <v>127</v>
      </c>
      <c r="D103" s="11" t="s">
        <v>73</v>
      </c>
      <c r="E103" s="12" t="s">
        <v>128</v>
      </c>
      <c r="F103" s="14">
        <v>19532579</v>
      </c>
      <c r="G103" s="14">
        <f t="shared" si="11"/>
        <v>3906515.8000000003</v>
      </c>
      <c r="H103" s="13">
        <v>22446360</v>
      </c>
      <c r="I103" s="15" t="s">
        <v>129</v>
      </c>
      <c r="J103" s="15" t="s">
        <v>130</v>
      </c>
      <c r="K103" s="16"/>
      <c r="L103" s="16"/>
      <c r="M103" s="16"/>
      <c r="N103" s="16"/>
      <c r="O103" s="16"/>
      <c r="P103" s="16"/>
      <c r="Q103" s="17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>
        <v>0</v>
      </c>
      <c r="BD103" s="16">
        <v>0</v>
      </c>
      <c r="BE103" s="16">
        <v>400000</v>
      </c>
      <c r="BF103" s="16">
        <v>400000</v>
      </c>
      <c r="BG103" s="16">
        <v>400000</v>
      </c>
      <c r="BH103" s="16">
        <v>350000</v>
      </c>
      <c r="BI103" s="16">
        <v>350000</v>
      </c>
      <c r="BJ103" s="16">
        <v>350000</v>
      </c>
      <c r="BK103" s="16">
        <v>200000</v>
      </c>
      <c r="BL103" s="16">
        <v>200000</v>
      </c>
      <c r="BM103" s="16">
        <v>200000</v>
      </c>
      <c r="BN103" s="16">
        <v>200000</v>
      </c>
      <c r="BO103" s="16">
        <f t="shared" si="6"/>
        <v>3050000</v>
      </c>
      <c r="BP103" s="16">
        <v>100000</v>
      </c>
      <c r="BQ103" s="16">
        <v>100000</v>
      </c>
      <c r="BR103" s="16">
        <v>100000</v>
      </c>
      <c r="BS103" s="16">
        <v>100000</v>
      </c>
      <c r="BT103" s="16">
        <v>300000</v>
      </c>
      <c r="BU103" s="18">
        <f t="shared" si="7"/>
        <v>3750000</v>
      </c>
      <c r="BV103" s="18">
        <f t="shared" si="8"/>
        <v>156515.80000000028</v>
      </c>
      <c r="BW103" s="21">
        <v>0</v>
      </c>
    </row>
    <row r="104" spans="1:75" s="29" customFormat="1" ht="67.5" x14ac:dyDescent="0.2">
      <c r="A104" s="8">
        <v>1195</v>
      </c>
      <c r="B104" s="9" t="s">
        <v>347</v>
      </c>
      <c r="C104" s="10" t="s">
        <v>522</v>
      </c>
      <c r="D104" s="11" t="s">
        <v>73</v>
      </c>
      <c r="E104" s="12" t="s">
        <v>303</v>
      </c>
      <c r="F104" s="13">
        <v>1367596</v>
      </c>
      <c r="G104" s="14">
        <f t="shared" si="11"/>
        <v>273519.2</v>
      </c>
      <c r="H104" s="13">
        <v>1499175</v>
      </c>
      <c r="I104" s="15" t="s">
        <v>523</v>
      </c>
      <c r="J104" s="15" t="s">
        <v>524</v>
      </c>
      <c r="K104" s="16"/>
      <c r="L104" s="16"/>
      <c r="M104" s="16"/>
      <c r="N104" s="16"/>
      <c r="O104" s="16"/>
      <c r="P104" s="16"/>
      <c r="Q104" s="17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>
        <f t="shared" si="6"/>
        <v>0</v>
      </c>
      <c r="BP104" s="16"/>
      <c r="BQ104" s="16"/>
      <c r="BR104" s="16">
        <v>0</v>
      </c>
      <c r="BS104" s="16">
        <v>0</v>
      </c>
      <c r="BT104" s="16">
        <v>100000</v>
      </c>
      <c r="BU104" s="18">
        <f t="shared" si="7"/>
        <v>100000</v>
      </c>
      <c r="BV104" s="18">
        <f t="shared" si="8"/>
        <v>173519.2</v>
      </c>
      <c r="BW104" s="21">
        <v>100000</v>
      </c>
    </row>
    <row r="105" spans="1:75" s="29" customFormat="1" ht="67.5" x14ac:dyDescent="0.2">
      <c r="A105" s="8">
        <v>1204</v>
      </c>
      <c r="B105" s="9" t="s">
        <v>347</v>
      </c>
      <c r="C105" s="10" t="s">
        <v>533</v>
      </c>
      <c r="D105" s="11" t="s">
        <v>73</v>
      </c>
      <c r="E105" s="12" t="s">
        <v>303</v>
      </c>
      <c r="F105" s="13">
        <v>6689279</v>
      </c>
      <c r="G105" s="14">
        <f t="shared" si="11"/>
        <v>1337855.8</v>
      </c>
      <c r="H105" s="13">
        <v>7322866</v>
      </c>
      <c r="I105" s="15" t="s">
        <v>523</v>
      </c>
      <c r="J105" s="15" t="s">
        <v>524</v>
      </c>
      <c r="K105" s="16"/>
      <c r="L105" s="16"/>
      <c r="M105" s="16"/>
      <c r="N105" s="16"/>
      <c r="O105" s="16"/>
      <c r="P105" s="16"/>
      <c r="Q105" s="17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>
        <f t="shared" si="6"/>
        <v>0</v>
      </c>
      <c r="BP105" s="16"/>
      <c r="BQ105" s="16"/>
      <c r="BR105" s="16">
        <v>0</v>
      </c>
      <c r="BS105" s="16">
        <v>0</v>
      </c>
      <c r="BT105" s="16">
        <v>100000</v>
      </c>
      <c r="BU105" s="18">
        <f t="shared" si="7"/>
        <v>100000</v>
      </c>
      <c r="BV105" s="18">
        <f t="shared" si="8"/>
        <v>1237855.8</v>
      </c>
      <c r="BW105" s="21">
        <v>250000</v>
      </c>
    </row>
    <row r="106" spans="1:75" s="29" customFormat="1" ht="77.25" customHeight="1" x14ac:dyDescent="0.2">
      <c r="A106" s="8">
        <v>1205</v>
      </c>
      <c r="B106" s="9" t="s">
        <v>347</v>
      </c>
      <c r="C106" s="10" t="s">
        <v>534</v>
      </c>
      <c r="D106" s="11" t="s">
        <v>73</v>
      </c>
      <c r="E106" s="12" t="s">
        <v>303</v>
      </c>
      <c r="F106" s="13">
        <v>5924690</v>
      </c>
      <c r="G106" s="14">
        <f t="shared" si="11"/>
        <v>1184938</v>
      </c>
      <c r="H106" s="13">
        <v>6494715</v>
      </c>
      <c r="I106" s="15" t="s">
        <v>523</v>
      </c>
      <c r="J106" s="15" t="s">
        <v>524</v>
      </c>
      <c r="K106" s="16"/>
      <c r="L106" s="16"/>
      <c r="M106" s="16"/>
      <c r="N106" s="16"/>
      <c r="O106" s="16"/>
      <c r="P106" s="16"/>
      <c r="Q106" s="17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>
        <f t="shared" si="6"/>
        <v>0</v>
      </c>
      <c r="BP106" s="16"/>
      <c r="BQ106" s="16"/>
      <c r="BR106" s="16">
        <v>0</v>
      </c>
      <c r="BS106" s="16">
        <v>0</v>
      </c>
      <c r="BT106" s="16">
        <v>100000</v>
      </c>
      <c r="BU106" s="18">
        <f t="shared" si="7"/>
        <v>100000</v>
      </c>
      <c r="BV106" s="18">
        <f t="shared" si="8"/>
        <v>1084938</v>
      </c>
      <c r="BW106" s="21">
        <v>250000</v>
      </c>
    </row>
    <row r="107" spans="1:75" s="29" customFormat="1" ht="67.5" x14ac:dyDescent="0.2">
      <c r="A107" s="8">
        <v>1206</v>
      </c>
      <c r="B107" s="9" t="s">
        <v>347</v>
      </c>
      <c r="C107" s="10" t="s">
        <v>535</v>
      </c>
      <c r="D107" s="11" t="s">
        <v>73</v>
      </c>
      <c r="E107" s="12" t="s">
        <v>303</v>
      </c>
      <c r="F107" s="13">
        <v>16031203</v>
      </c>
      <c r="G107" s="14">
        <f t="shared" si="11"/>
        <v>3206240.6</v>
      </c>
      <c r="H107" s="13">
        <v>17575594</v>
      </c>
      <c r="I107" s="15" t="s">
        <v>523</v>
      </c>
      <c r="J107" s="15" t="s">
        <v>524</v>
      </c>
      <c r="K107" s="16"/>
      <c r="L107" s="16"/>
      <c r="M107" s="16"/>
      <c r="N107" s="16"/>
      <c r="O107" s="16"/>
      <c r="P107" s="16"/>
      <c r="Q107" s="17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>
        <f t="shared" si="6"/>
        <v>0</v>
      </c>
      <c r="BP107" s="16"/>
      <c r="BQ107" s="16"/>
      <c r="BR107" s="16">
        <v>0</v>
      </c>
      <c r="BS107" s="16">
        <v>0</v>
      </c>
      <c r="BT107" s="16">
        <v>100000</v>
      </c>
      <c r="BU107" s="18">
        <f t="shared" si="7"/>
        <v>100000</v>
      </c>
      <c r="BV107" s="18">
        <f t="shared" si="8"/>
        <v>3106240.6</v>
      </c>
      <c r="BW107" s="21">
        <v>250000</v>
      </c>
    </row>
    <row r="108" spans="1:75" s="29" customFormat="1" ht="67.5" x14ac:dyDescent="0.2">
      <c r="A108" s="8">
        <v>1207</v>
      </c>
      <c r="B108" s="9" t="s">
        <v>347</v>
      </c>
      <c r="C108" s="10" t="s">
        <v>536</v>
      </c>
      <c r="D108" s="11" t="s">
        <v>73</v>
      </c>
      <c r="E108" s="12" t="s">
        <v>303</v>
      </c>
      <c r="F108" s="13">
        <v>5924690</v>
      </c>
      <c r="G108" s="14">
        <f t="shared" si="11"/>
        <v>1184938</v>
      </c>
      <c r="H108" s="13">
        <v>6494715</v>
      </c>
      <c r="I108" s="15" t="s">
        <v>523</v>
      </c>
      <c r="J108" s="15" t="s">
        <v>524</v>
      </c>
      <c r="K108" s="16"/>
      <c r="L108" s="16"/>
      <c r="M108" s="16"/>
      <c r="N108" s="16"/>
      <c r="O108" s="16"/>
      <c r="P108" s="16"/>
      <c r="Q108" s="17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>
        <f t="shared" si="6"/>
        <v>0</v>
      </c>
      <c r="BP108" s="16"/>
      <c r="BQ108" s="16"/>
      <c r="BR108" s="16">
        <v>0</v>
      </c>
      <c r="BS108" s="16">
        <v>0</v>
      </c>
      <c r="BT108" s="16">
        <v>100000</v>
      </c>
      <c r="BU108" s="18">
        <f t="shared" si="7"/>
        <v>100000</v>
      </c>
      <c r="BV108" s="18">
        <f t="shared" si="8"/>
        <v>1084938</v>
      </c>
      <c r="BW108" s="21">
        <v>250000</v>
      </c>
    </row>
    <row r="109" spans="1:75" s="29" customFormat="1" ht="67.5" x14ac:dyDescent="0.2">
      <c r="A109" s="8">
        <v>1208</v>
      </c>
      <c r="B109" s="9" t="s">
        <v>347</v>
      </c>
      <c r="C109" s="10" t="s">
        <v>537</v>
      </c>
      <c r="D109" s="11" t="s">
        <v>73</v>
      </c>
      <c r="E109" s="12" t="s">
        <v>303</v>
      </c>
      <c r="F109" s="13">
        <v>6689279</v>
      </c>
      <c r="G109" s="14">
        <f t="shared" si="11"/>
        <v>1337855.8</v>
      </c>
      <c r="H109" s="13">
        <v>7332866</v>
      </c>
      <c r="I109" s="15" t="s">
        <v>523</v>
      </c>
      <c r="J109" s="15" t="s">
        <v>524</v>
      </c>
      <c r="K109" s="16"/>
      <c r="L109" s="16"/>
      <c r="M109" s="16"/>
      <c r="N109" s="16"/>
      <c r="O109" s="16"/>
      <c r="P109" s="16"/>
      <c r="Q109" s="17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>
        <f t="shared" si="6"/>
        <v>0</v>
      </c>
      <c r="BP109" s="16"/>
      <c r="BQ109" s="16"/>
      <c r="BR109" s="16">
        <v>0</v>
      </c>
      <c r="BS109" s="16">
        <v>0</v>
      </c>
      <c r="BT109" s="16">
        <v>100000</v>
      </c>
      <c r="BU109" s="18">
        <f t="shared" si="7"/>
        <v>100000</v>
      </c>
      <c r="BV109" s="18">
        <f t="shared" si="8"/>
        <v>1237855.8</v>
      </c>
      <c r="BW109" s="21">
        <v>250000</v>
      </c>
    </row>
    <row r="110" spans="1:75" s="29" customFormat="1" ht="67.5" x14ac:dyDescent="0.2">
      <c r="A110" s="8">
        <v>1209</v>
      </c>
      <c r="B110" s="9" t="s">
        <v>347</v>
      </c>
      <c r="C110" s="10" t="s">
        <v>538</v>
      </c>
      <c r="D110" s="11" t="s">
        <v>73</v>
      </c>
      <c r="E110" s="12" t="s">
        <v>303</v>
      </c>
      <c r="F110" s="13">
        <v>4763755</v>
      </c>
      <c r="G110" s="14">
        <f t="shared" si="11"/>
        <v>952751</v>
      </c>
      <c r="H110" s="13">
        <v>5222084</v>
      </c>
      <c r="I110" s="15" t="s">
        <v>523</v>
      </c>
      <c r="J110" s="15" t="s">
        <v>524</v>
      </c>
      <c r="K110" s="16"/>
      <c r="L110" s="16"/>
      <c r="M110" s="16"/>
      <c r="N110" s="16"/>
      <c r="O110" s="16"/>
      <c r="P110" s="16"/>
      <c r="Q110" s="17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>
        <f t="shared" si="6"/>
        <v>0</v>
      </c>
      <c r="BP110" s="16"/>
      <c r="BQ110" s="16"/>
      <c r="BR110" s="16">
        <v>0</v>
      </c>
      <c r="BS110" s="16">
        <v>0</v>
      </c>
      <c r="BT110" s="16">
        <v>100000</v>
      </c>
      <c r="BU110" s="18">
        <f t="shared" si="7"/>
        <v>100000</v>
      </c>
      <c r="BV110" s="18">
        <f t="shared" si="8"/>
        <v>852751</v>
      </c>
      <c r="BW110" s="21">
        <v>100000</v>
      </c>
    </row>
    <row r="111" spans="1:75" s="29" customFormat="1" ht="67.5" x14ac:dyDescent="0.2">
      <c r="A111" s="8">
        <v>1210</v>
      </c>
      <c r="B111" s="9" t="s">
        <v>347</v>
      </c>
      <c r="C111" s="10" t="s">
        <v>539</v>
      </c>
      <c r="D111" s="11" t="s">
        <v>73</v>
      </c>
      <c r="E111" s="12" t="s">
        <v>303</v>
      </c>
      <c r="F111" s="13">
        <v>6494912</v>
      </c>
      <c r="G111" s="14">
        <f t="shared" si="11"/>
        <v>1298982.4000000001</v>
      </c>
      <c r="H111" s="13">
        <v>7119799</v>
      </c>
      <c r="I111" s="15" t="s">
        <v>523</v>
      </c>
      <c r="J111" s="15" t="s">
        <v>524</v>
      </c>
      <c r="K111" s="16"/>
      <c r="L111" s="16"/>
      <c r="M111" s="16"/>
      <c r="N111" s="16"/>
      <c r="O111" s="16"/>
      <c r="P111" s="16"/>
      <c r="Q111" s="17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>
        <f t="shared" si="6"/>
        <v>0</v>
      </c>
      <c r="BP111" s="16"/>
      <c r="BQ111" s="16"/>
      <c r="BR111" s="16">
        <v>0</v>
      </c>
      <c r="BS111" s="16">
        <v>0</v>
      </c>
      <c r="BT111" s="16">
        <v>100000</v>
      </c>
      <c r="BU111" s="18">
        <f t="shared" si="7"/>
        <v>100000</v>
      </c>
      <c r="BV111" s="18">
        <f t="shared" si="8"/>
        <v>1198982.4000000001</v>
      </c>
      <c r="BW111" s="21">
        <v>250000</v>
      </c>
    </row>
    <row r="112" spans="1:75" s="29" customFormat="1" ht="67.5" x14ac:dyDescent="0.2">
      <c r="A112" s="8">
        <v>1211</v>
      </c>
      <c r="B112" s="9" t="s">
        <v>347</v>
      </c>
      <c r="C112" s="10" t="s">
        <v>540</v>
      </c>
      <c r="D112" s="11" t="s">
        <v>73</v>
      </c>
      <c r="E112" s="12" t="s">
        <v>303</v>
      </c>
      <c r="F112" s="13">
        <v>13544239</v>
      </c>
      <c r="G112" s="14">
        <f t="shared" si="11"/>
        <v>2708847.8000000003</v>
      </c>
      <c r="H112" s="13">
        <v>14847354</v>
      </c>
      <c r="I112" s="15" t="s">
        <v>523</v>
      </c>
      <c r="J112" s="15" t="s">
        <v>524</v>
      </c>
      <c r="K112" s="16"/>
      <c r="L112" s="16"/>
      <c r="M112" s="16"/>
      <c r="N112" s="16"/>
      <c r="O112" s="16"/>
      <c r="P112" s="16"/>
      <c r="Q112" s="17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>
        <f t="shared" si="6"/>
        <v>0</v>
      </c>
      <c r="BP112" s="16"/>
      <c r="BQ112" s="16"/>
      <c r="BR112" s="16">
        <v>0</v>
      </c>
      <c r="BS112" s="16">
        <v>0</v>
      </c>
      <c r="BT112" s="16">
        <v>100000</v>
      </c>
      <c r="BU112" s="18">
        <f t="shared" si="7"/>
        <v>100000</v>
      </c>
      <c r="BV112" s="18">
        <f t="shared" si="8"/>
        <v>2608847.8000000003</v>
      </c>
      <c r="BW112" s="21">
        <v>250000</v>
      </c>
    </row>
    <row r="113" spans="1:75" s="29" customFormat="1" ht="67.5" x14ac:dyDescent="0.2">
      <c r="A113" s="8">
        <v>1212</v>
      </c>
      <c r="B113" s="9" t="s">
        <v>347</v>
      </c>
      <c r="C113" s="10" t="s">
        <v>541</v>
      </c>
      <c r="D113" s="11" t="s">
        <v>73</v>
      </c>
      <c r="E113" s="12" t="s">
        <v>303</v>
      </c>
      <c r="F113" s="13">
        <v>6494912</v>
      </c>
      <c r="G113" s="14">
        <f t="shared" si="11"/>
        <v>1298982.4000000001</v>
      </c>
      <c r="H113" s="13">
        <v>7119799</v>
      </c>
      <c r="I113" s="15" t="s">
        <v>523</v>
      </c>
      <c r="J113" s="15" t="s">
        <v>524</v>
      </c>
      <c r="K113" s="16"/>
      <c r="L113" s="16"/>
      <c r="M113" s="16"/>
      <c r="N113" s="16"/>
      <c r="O113" s="16"/>
      <c r="P113" s="16"/>
      <c r="Q113" s="17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>
        <f t="shared" ref="BO113:BO170" si="12">SUM(K113:BN113)</f>
        <v>0</v>
      </c>
      <c r="BP113" s="16"/>
      <c r="BQ113" s="16"/>
      <c r="BR113" s="16">
        <v>0</v>
      </c>
      <c r="BS113" s="16">
        <v>0</v>
      </c>
      <c r="BT113" s="16">
        <v>100000</v>
      </c>
      <c r="BU113" s="18">
        <f t="shared" ref="BU113:BU170" si="13">SUM(BO113:BT113)</f>
        <v>100000</v>
      </c>
      <c r="BV113" s="18">
        <f t="shared" ref="BV113:BV170" si="14">SUM(G113-BU113)</f>
        <v>1198982.4000000001</v>
      </c>
      <c r="BW113" s="21">
        <v>250000</v>
      </c>
    </row>
    <row r="114" spans="1:75" s="29" customFormat="1" ht="67.5" x14ac:dyDescent="0.2">
      <c r="A114" s="8">
        <v>1196</v>
      </c>
      <c r="B114" s="9" t="s">
        <v>347</v>
      </c>
      <c r="C114" s="10" t="s">
        <v>525</v>
      </c>
      <c r="D114" s="11" t="s">
        <v>73</v>
      </c>
      <c r="E114" s="12" t="s">
        <v>303</v>
      </c>
      <c r="F114" s="13">
        <v>12024427</v>
      </c>
      <c r="G114" s="14">
        <f t="shared" si="11"/>
        <v>2404885.4</v>
      </c>
      <c r="H114" s="13">
        <v>13181318</v>
      </c>
      <c r="I114" s="15" t="s">
        <v>523</v>
      </c>
      <c r="J114" s="15" t="s">
        <v>524</v>
      </c>
      <c r="K114" s="16"/>
      <c r="L114" s="16"/>
      <c r="M114" s="16"/>
      <c r="N114" s="16"/>
      <c r="O114" s="16"/>
      <c r="P114" s="16"/>
      <c r="Q114" s="17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>
        <f t="shared" si="12"/>
        <v>0</v>
      </c>
      <c r="BP114" s="16"/>
      <c r="BQ114" s="16"/>
      <c r="BR114" s="16">
        <v>0</v>
      </c>
      <c r="BS114" s="16">
        <v>0</v>
      </c>
      <c r="BT114" s="16">
        <v>100000</v>
      </c>
      <c r="BU114" s="18">
        <f t="shared" si="13"/>
        <v>100000</v>
      </c>
      <c r="BV114" s="18">
        <f t="shared" si="14"/>
        <v>2304885.4</v>
      </c>
      <c r="BW114" s="21">
        <v>250000</v>
      </c>
    </row>
    <row r="115" spans="1:75" s="29" customFormat="1" ht="69.75" customHeight="1" x14ac:dyDescent="0.2">
      <c r="A115" s="8">
        <v>1213</v>
      </c>
      <c r="B115" s="9" t="s">
        <v>347</v>
      </c>
      <c r="C115" s="10" t="s">
        <v>542</v>
      </c>
      <c r="D115" s="11" t="s">
        <v>73</v>
      </c>
      <c r="E115" s="12" t="s">
        <v>303</v>
      </c>
      <c r="F115" s="13">
        <v>4783075</v>
      </c>
      <c r="G115" s="14">
        <f t="shared" si="11"/>
        <v>956615</v>
      </c>
      <c r="H115" s="13">
        <v>5243263</v>
      </c>
      <c r="I115" s="15" t="s">
        <v>523</v>
      </c>
      <c r="J115" s="15" t="s">
        <v>524</v>
      </c>
      <c r="K115" s="16"/>
      <c r="L115" s="16"/>
      <c r="M115" s="16"/>
      <c r="N115" s="16"/>
      <c r="O115" s="16"/>
      <c r="P115" s="16"/>
      <c r="Q115" s="17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>
        <f t="shared" si="12"/>
        <v>0</v>
      </c>
      <c r="BP115" s="16"/>
      <c r="BQ115" s="16"/>
      <c r="BR115" s="16">
        <v>0</v>
      </c>
      <c r="BS115" s="16">
        <v>0</v>
      </c>
      <c r="BT115" s="16">
        <v>100000</v>
      </c>
      <c r="BU115" s="18">
        <f t="shared" si="13"/>
        <v>100000</v>
      </c>
      <c r="BV115" s="18">
        <f t="shared" si="14"/>
        <v>856615</v>
      </c>
      <c r="BW115" s="21">
        <v>100000</v>
      </c>
    </row>
    <row r="116" spans="1:75" s="29" customFormat="1" ht="67.5" x14ac:dyDescent="0.2">
      <c r="A116" s="8">
        <v>1214</v>
      </c>
      <c r="B116" s="9" t="s">
        <v>347</v>
      </c>
      <c r="C116" s="10" t="s">
        <v>543</v>
      </c>
      <c r="D116" s="11" t="s">
        <v>73</v>
      </c>
      <c r="E116" s="12" t="s">
        <v>303</v>
      </c>
      <c r="F116" s="13">
        <v>6689279</v>
      </c>
      <c r="G116" s="14">
        <f t="shared" si="11"/>
        <v>1337855.8</v>
      </c>
      <c r="H116" s="13">
        <v>7322866</v>
      </c>
      <c r="I116" s="15" t="s">
        <v>523</v>
      </c>
      <c r="J116" s="15" t="s">
        <v>524</v>
      </c>
      <c r="K116" s="16"/>
      <c r="L116" s="16"/>
      <c r="M116" s="16"/>
      <c r="N116" s="16"/>
      <c r="O116" s="16"/>
      <c r="P116" s="16"/>
      <c r="Q116" s="17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>
        <f t="shared" si="12"/>
        <v>0</v>
      </c>
      <c r="BP116" s="16"/>
      <c r="BQ116" s="16"/>
      <c r="BR116" s="16">
        <v>0</v>
      </c>
      <c r="BS116" s="16">
        <v>0</v>
      </c>
      <c r="BT116" s="16">
        <v>100000</v>
      </c>
      <c r="BU116" s="18">
        <f t="shared" si="13"/>
        <v>100000</v>
      </c>
      <c r="BV116" s="18">
        <f t="shared" si="14"/>
        <v>1237855.8</v>
      </c>
      <c r="BW116" s="21">
        <v>250000</v>
      </c>
    </row>
    <row r="117" spans="1:75" s="29" customFormat="1" ht="72" customHeight="1" x14ac:dyDescent="0.2">
      <c r="A117" s="8">
        <v>1215</v>
      </c>
      <c r="B117" s="9" t="s">
        <v>347</v>
      </c>
      <c r="C117" s="10" t="s">
        <v>544</v>
      </c>
      <c r="D117" s="11" t="s">
        <v>73</v>
      </c>
      <c r="E117" s="12" t="s">
        <v>303</v>
      </c>
      <c r="F117" s="13">
        <v>5924690</v>
      </c>
      <c r="G117" s="14">
        <f t="shared" si="11"/>
        <v>1184938</v>
      </c>
      <c r="H117" s="13">
        <v>6494715</v>
      </c>
      <c r="I117" s="15" t="s">
        <v>523</v>
      </c>
      <c r="J117" s="15" t="s">
        <v>524</v>
      </c>
      <c r="K117" s="16"/>
      <c r="L117" s="16"/>
      <c r="M117" s="16"/>
      <c r="N117" s="16"/>
      <c r="O117" s="16"/>
      <c r="P117" s="16"/>
      <c r="Q117" s="17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>
        <f t="shared" si="12"/>
        <v>0</v>
      </c>
      <c r="BP117" s="16"/>
      <c r="BQ117" s="16"/>
      <c r="BR117" s="16">
        <v>0</v>
      </c>
      <c r="BS117" s="16">
        <v>0</v>
      </c>
      <c r="BT117" s="16">
        <v>100000</v>
      </c>
      <c r="BU117" s="18">
        <f t="shared" si="13"/>
        <v>100000</v>
      </c>
      <c r="BV117" s="18">
        <f t="shared" si="14"/>
        <v>1084938</v>
      </c>
      <c r="BW117" s="21">
        <v>250000</v>
      </c>
    </row>
    <row r="118" spans="1:75" s="29" customFormat="1" ht="81" x14ac:dyDescent="0.2">
      <c r="A118" s="8">
        <v>1216</v>
      </c>
      <c r="B118" s="9" t="s">
        <v>347</v>
      </c>
      <c r="C118" s="10" t="s">
        <v>545</v>
      </c>
      <c r="D118" s="11" t="s">
        <v>73</v>
      </c>
      <c r="E118" s="12" t="s">
        <v>303</v>
      </c>
      <c r="F118" s="13">
        <v>5218645</v>
      </c>
      <c r="G118" s="14">
        <f t="shared" si="11"/>
        <v>1043729</v>
      </c>
      <c r="H118" s="13">
        <v>5720740</v>
      </c>
      <c r="I118" s="15" t="s">
        <v>523</v>
      </c>
      <c r="J118" s="15" t="s">
        <v>524</v>
      </c>
      <c r="K118" s="16"/>
      <c r="L118" s="16"/>
      <c r="M118" s="16"/>
      <c r="N118" s="16"/>
      <c r="O118" s="16"/>
      <c r="P118" s="16"/>
      <c r="Q118" s="17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>
        <f t="shared" si="12"/>
        <v>0</v>
      </c>
      <c r="BP118" s="16"/>
      <c r="BQ118" s="16"/>
      <c r="BR118" s="16">
        <v>0</v>
      </c>
      <c r="BS118" s="16">
        <v>0</v>
      </c>
      <c r="BT118" s="16">
        <v>100000</v>
      </c>
      <c r="BU118" s="18">
        <f t="shared" si="13"/>
        <v>100000</v>
      </c>
      <c r="BV118" s="18">
        <f t="shared" si="14"/>
        <v>943729</v>
      </c>
      <c r="BW118" s="21">
        <v>100000</v>
      </c>
    </row>
    <row r="119" spans="1:75" s="29" customFormat="1" ht="64.5" customHeight="1" x14ac:dyDescent="0.2">
      <c r="A119" s="8">
        <v>1217</v>
      </c>
      <c r="B119" s="9" t="s">
        <v>347</v>
      </c>
      <c r="C119" s="10" t="s">
        <v>546</v>
      </c>
      <c r="D119" s="11" t="s">
        <v>73</v>
      </c>
      <c r="E119" s="12" t="s">
        <v>303</v>
      </c>
      <c r="F119" s="13">
        <v>5924690</v>
      </c>
      <c r="G119" s="14">
        <f t="shared" si="11"/>
        <v>1184938</v>
      </c>
      <c r="H119" s="13">
        <v>6494715</v>
      </c>
      <c r="I119" s="15" t="s">
        <v>523</v>
      </c>
      <c r="J119" s="15" t="s">
        <v>524</v>
      </c>
      <c r="K119" s="16"/>
      <c r="L119" s="16"/>
      <c r="M119" s="16"/>
      <c r="N119" s="16"/>
      <c r="O119" s="16"/>
      <c r="P119" s="16"/>
      <c r="Q119" s="17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>
        <f t="shared" si="12"/>
        <v>0</v>
      </c>
      <c r="BP119" s="16"/>
      <c r="BQ119" s="16"/>
      <c r="BR119" s="16">
        <v>0</v>
      </c>
      <c r="BS119" s="16">
        <v>0</v>
      </c>
      <c r="BT119" s="16">
        <v>100000</v>
      </c>
      <c r="BU119" s="18">
        <f t="shared" si="13"/>
        <v>100000</v>
      </c>
      <c r="BV119" s="18">
        <f t="shared" si="14"/>
        <v>1084938</v>
      </c>
      <c r="BW119" s="21">
        <v>250000</v>
      </c>
    </row>
    <row r="120" spans="1:75" s="29" customFormat="1" ht="66.75" customHeight="1" x14ac:dyDescent="0.2">
      <c r="A120" s="8">
        <v>1218</v>
      </c>
      <c r="B120" s="9" t="s">
        <v>347</v>
      </c>
      <c r="C120" s="10" t="s">
        <v>547</v>
      </c>
      <c r="D120" s="11" t="s">
        <v>164</v>
      </c>
      <c r="E120" s="12" t="s">
        <v>303</v>
      </c>
      <c r="F120" s="13">
        <v>6928140</v>
      </c>
      <c r="G120" s="14">
        <f t="shared" si="11"/>
        <v>1385628</v>
      </c>
      <c r="H120" s="13">
        <v>7594709</v>
      </c>
      <c r="I120" s="15" t="s">
        <v>523</v>
      </c>
      <c r="J120" s="15" t="s">
        <v>524</v>
      </c>
      <c r="K120" s="16"/>
      <c r="L120" s="16"/>
      <c r="M120" s="16"/>
      <c r="N120" s="16"/>
      <c r="O120" s="16"/>
      <c r="P120" s="16"/>
      <c r="Q120" s="17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>
        <f t="shared" si="12"/>
        <v>0</v>
      </c>
      <c r="BP120" s="16"/>
      <c r="BQ120" s="16"/>
      <c r="BR120" s="16">
        <v>0</v>
      </c>
      <c r="BS120" s="16">
        <v>0</v>
      </c>
      <c r="BT120" s="16">
        <v>100000</v>
      </c>
      <c r="BU120" s="18">
        <f t="shared" si="13"/>
        <v>100000</v>
      </c>
      <c r="BV120" s="18">
        <f t="shared" si="14"/>
        <v>1285628</v>
      </c>
      <c r="BW120" s="21">
        <v>250000</v>
      </c>
    </row>
    <row r="121" spans="1:75" s="29" customFormat="1" ht="72" customHeight="1" x14ac:dyDescent="0.2">
      <c r="A121" s="8">
        <v>1219</v>
      </c>
      <c r="B121" s="9" t="s">
        <v>347</v>
      </c>
      <c r="C121" s="10" t="s">
        <v>548</v>
      </c>
      <c r="D121" s="11" t="s">
        <v>73</v>
      </c>
      <c r="E121" s="12" t="s">
        <v>303</v>
      </c>
      <c r="F121" s="13">
        <v>32854511</v>
      </c>
      <c r="G121" s="14">
        <f t="shared" si="11"/>
        <v>6570902.2000000002</v>
      </c>
      <c r="H121" s="13">
        <v>36015502</v>
      </c>
      <c r="I121" s="15" t="s">
        <v>523</v>
      </c>
      <c r="J121" s="15" t="s">
        <v>524</v>
      </c>
      <c r="K121" s="16"/>
      <c r="L121" s="16"/>
      <c r="M121" s="16"/>
      <c r="N121" s="16"/>
      <c r="O121" s="16"/>
      <c r="P121" s="16"/>
      <c r="Q121" s="17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>
        <f t="shared" si="12"/>
        <v>0</v>
      </c>
      <c r="BP121" s="16"/>
      <c r="BQ121" s="16"/>
      <c r="BR121" s="16">
        <v>0</v>
      </c>
      <c r="BS121" s="16">
        <v>0</v>
      </c>
      <c r="BT121" s="16">
        <v>100000</v>
      </c>
      <c r="BU121" s="18">
        <f t="shared" si="13"/>
        <v>100000</v>
      </c>
      <c r="BV121" s="18">
        <f t="shared" si="14"/>
        <v>6470902.2000000002</v>
      </c>
      <c r="BW121" s="21">
        <v>250000</v>
      </c>
    </row>
    <row r="122" spans="1:75" s="29" customFormat="1" ht="66.75" customHeight="1" x14ac:dyDescent="0.2">
      <c r="A122" s="8">
        <v>1220</v>
      </c>
      <c r="B122" s="9" t="s">
        <v>347</v>
      </c>
      <c r="C122" s="10" t="s">
        <v>549</v>
      </c>
      <c r="D122" s="11" t="s">
        <v>76</v>
      </c>
      <c r="E122" s="12" t="s">
        <v>303</v>
      </c>
      <c r="F122" s="13">
        <v>1463609</v>
      </c>
      <c r="G122" s="14">
        <f t="shared" ref="G122:G142" si="15">F122*0.2</f>
        <v>292721.8</v>
      </c>
      <c r="H122" s="13">
        <v>1604426</v>
      </c>
      <c r="I122" s="15" t="s">
        <v>523</v>
      </c>
      <c r="J122" s="15" t="s">
        <v>524</v>
      </c>
      <c r="K122" s="16"/>
      <c r="L122" s="16"/>
      <c r="M122" s="16"/>
      <c r="N122" s="16"/>
      <c r="O122" s="16"/>
      <c r="P122" s="16"/>
      <c r="Q122" s="17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>
        <f t="shared" si="12"/>
        <v>0</v>
      </c>
      <c r="BP122" s="16"/>
      <c r="BQ122" s="16"/>
      <c r="BR122" s="16">
        <v>0</v>
      </c>
      <c r="BS122" s="16">
        <v>0</v>
      </c>
      <c r="BT122" s="16">
        <v>100000</v>
      </c>
      <c r="BU122" s="18">
        <f t="shared" si="13"/>
        <v>100000</v>
      </c>
      <c r="BV122" s="18">
        <f t="shared" si="14"/>
        <v>192721.8</v>
      </c>
      <c r="BW122" s="21">
        <v>100000</v>
      </c>
    </row>
    <row r="123" spans="1:75" s="29" customFormat="1" ht="67.5" x14ac:dyDescent="0.2">
      <c r="A123" s="8">
        <v>1221</v>
      </c>
      <c r="B123" s="9" t="s">
        <v>347</v>
      </c>
      <c r="C123" s="10" t="s">
        <v>550</v>
      </c>
      <c r="D123" s="11" t="s">
        <v>73</v>
      </c>
      <c r="E123" s="12" t="s">
        <v>303</v>
      </c>
      <c r="F123" s="13">
        <v>14896028</v>
      </c>
      <c r="G123" s="14">
        <f t="shared" si="15"/>
        <v>2979205.6</v>
      </c>
      <c r="H123" s="13">
        <v>16329201</v>
      </c>
      <c r="I123" s="15" t="s">
        <v>523</v>
      </c>
      <c r="J123" s="15" t="s">
        <v>524</v>
      </c>
      <c r="K123" s="16"/>
      <c r="L123" s="16"/>
      <c r="M123" s="16"/>
      <c r="N123" s="16"/>
      <c r="O123" s="16"/>
      <c r="P123" s="16"/>
      <c r="Q123" s="17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>
        <f t="shared" si="12"/>
        <v>0</v>
      </c>
      <c r="BP123" s="16"/>
      <c r="BQ123" s="16"/>
      <c r="BR123" s="16">
        <v>0</v>
      </c>
      <c r="BS123" s="16">
        <v>0</v>
      </c>
      <c r="BT123" s="16">
        <v>100000</v>
      </c>
      <c r="BU123" s="18">
        <f t="shared" si="13"/>
        <v>100000</v>
      </c>
      <c r="BV123" s="18">
        <f t="shared" si="14"/>
        <v>2879205.6</v>
      </c>
      <c r="BW123" s="21">
        <v>250000</v>
      </c>
    </row>
    <row r="124" spans="1:75" s="29" customFormat="1" ht="67.5" x14ac:dyDescent="0.2">
      <c r="A124" s="8">
        <v>1197</v>
      </c>
      <c r="B124" s="9" t="s">
        <v>347</v>
      </c>
      <c r="C124" s="10" t="s">
        <v>526</v>
      </c>
      <c r="D124" s="11" t="s">
        <v>73</v>
      </c>
      <c r="E124" s="12" t="s">
        <v>303</v>
      </c>
      <c r="F124" s="13">
        <v>6689279</v>
      </c>
      <c r="G124" s="14">
        <f t="shared" si="15"/>
        <v>1337855.8</v>
      </c>
      <c r="H124" s="13">
        <v>7322866</v>
      </c>
      <c r="I124" s="15" t="s">
        <v>523</v>
      </c>
      <c r="J124" s="15" t="s">
        <v>524</v>
      </c>
      <c r="K124" s="16"/>
      <c r="L124" s="16"/>
      <c r="M124" s="16"/>
      <c r="N124" s="16"/>
      <c r="O124" s="16"/>
      <c r="P124" s="16"/>
      <c r="Q124" s="17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>
        <f t="shared" si="12"/>
        <v>0</v>
      </c>
      <c r="BP124" s="16"/>
      <c r="BQ124" s="16"/>
      <c r="BR124" s="16">
        <v>0</v>
      </c>
      <c r="BS124" s="16">
        <v>0</v>
      </c>
      <c r="BT124" s="16">
        <v>100000</v>
      </c>
      <c r="BU124" s="18">
        <f t="shared" si="13"/>
        <v>100000</v>
      </c>
      <c r="BV124" s="18">
        <f t="shared" si="14"/>
        <v>1237855.8</v>
      </c>
      <c r="BW124" s="21">
        <v>250000</v>
      </c>
    </row>
    <row r="125" spans="1:75" s="29" customFormat="1" ht="67.5" x14ac:dyDescent="0.2">
      <c r="A125" s="8">
        <v>1198</v>
      </c>
      <c r="B125" s="9" t="s">
        <v>347</v>
      </c>
      <c r="C125" s="10" t="s">
        <v>527</v>
      </c>
      <c r="D125" s="11" t="s">
        <v>73</v>
      </c>
      <c r="E125" s="12" t="s">
        <v>303</v>
      </c>
      <c r="F125" s="13">
        <v>4804150</v>
      </c>
      <c r="G125" s="14">
        <f t="shared" si="15"/>
        <v>960830</v>
      </c>
      <c r="H125" s="13">
        <v>5266366</v>
      </c>
      <c r="I125" s="15" t="s">
        <v>523</v>
      </c>
      <c r="J125" s="15" t="s">
        <v>524</v>
      </c>
      <c r="K125" s="16"/>
      <c r="L125" s="16"/>
      <c r="M125" s="16"/>
      <c r="N125" s="16"/>
      <c r="O125" s="16"/>
      <c r="P125" s="16"/>
      <c r="Q125" s="17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>
        <f t="shared" si="12"/>
        <v>0</v>
      </c>
      <c r="BP125" s="16"/>
      <c r="BQ125" s="16"/>
      <c r="BR125" s="16">
        <v>0</v>
      </c>
      <c r="BS125" s="16">
        <v>0</v>
      </c>
      <c r="BT125" s="16">
        <v>100000</v>
      </c>
      <c r="BU125" s="18">
        <f t="shared" si="13"/>
        <v>100000</v>
      </c>
      <c r="BV125" s="18">
        <f t="shared" si="14"/>
        <v>860830</v>
      </c>
      <c r="BW125" s="21">
        <v>100000</v>
      </c>
    </row>
    <row r="126" spans="1:75" s="29" customFormat="1" ht="67.5" x14ac:dyDescent="0.2">
      <c r="A126" s="8">
        <v>1199</v>
      </c>
      <c r="B126" s="9" t="s">
        <v>347</v>
      </c>
      <c r="C126" s="10" t="s">
        <v>528</v>
      </c>
      <c r="D126" s="11" t="s">
        <v>73</v>
      </c>
      <c r="E126" s="12" t="s">
        <v>303</v>
      </c>
      <c r="F126" s="13">
        <v>6494912</v>
      </c>
      <c r="G126" s="14">
        <f t="shared" si="15"/>
        <v>1298982.4000000001</v>
      </c>
      <c r="H126" s="13">
        <v>7119799</v>
      </c>
      <c r="I126" s="15" t="s">
        <v>523</v>
      </c>
      <c r="J126" s="15" t="s">
        <v>524</v>
      </c>
      <c r="K126" s="16"/>
      <c r="L126" s="16"/>
      <c r="M126" s="16"/>
      <c r="N126" s="16"/>
      <c r="O126" s="16"/>
      <c r="P126" s="16"/>
      <c r="Q126" s="17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>
        <f t="shared" si="12"/>
        <v>0</v>
      </c>
      <c r="BP126" s="16"/>
      <c r="BQ126" s="16"/>
      <c r="BR126" s="16">
        <v>0</v>
      </c>
      <c r="BS126" s="16">
        <v>0</v>
      </c>
      <c r="BT126" s="16">
        <v>100000</v>
      </c>
      <c r="BU126" s="18">
        <f t="shared" si="13"/>
        <v>100000</v>
      </c>
      <c r="BV126" s="18">
        <f t="shared" si="14"/>
        <v>1198982.4000000001</v>
      </c>
      <c r="BW126" s="21">
        <v>250000</v>
      </c>
    </row>
    <row r="127" spans="1:75" s="29" customFormat="1" ht="67.5" x14ac:dyDescent="0.2">
      <c r="A127" s="8">
        <v>1200</v>
      </c>
      <c r="B127" s="9" t="s">
        <v>347</v>
      </c>
      <c r="C127" s="10" t="s">
        <v>529</v>
      </c>
      <c r="D127" s="11" t="s">
        <v>73</v>
      </c>
      <c r="E127" s="12" t="s">
        <v>303</v>
      </c>
      <c r="F127" s="13">
        <v>13538970</v>
      </c>
      <c r="G127" s="14">
        <f t="shared" si="15"/>
        <v>2707794</v>
      </c>
      <c r="H127" s="13">
        <v>14841578</v>
      </c>
      <c r="I127" s="15" t="s">
        <v>523</v>
      </c>
      <c r="J127" s="15" t="s">
        <v>524</v>
      </c>
      <c r="K127" s="16"/>
      <c r="L127" s="16"/>
      <c r="M127" s="16"/>
      <c r="N127" s="16"/>
      <c r="O127" s="16"/>
      <c r="P127" s="16"/>
      <c r="Q127" s="17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>
        <f t="shared" si="12"/>
        <v>0</v>
      </c>
      <c r="BP127" s="16"/>
      <c r="BQ127" s="16"/>
      <c r="BR127" s="16">
        <v>0</v>
      </c>
      <c r="BS127" s="16">
        <v>0</v>
      </c>
      <c r="BT127" s="16">
        <v>100000</v>
      </c>
      <c r="BU127" s="18">
        <f t="shared" si="13"/>
        <v>100000</v>
      </c>
      <c r="BV127" s="18">
        <f t="shared" si="14"/>
        <v>2607794</v>
      </c>
      <c r="BW127" s="21">
        <v>250000</v>
      </c>
    </row>
    <row r="128" spans="1:75" s="29" customFormat="1" ht="67.5" x14ac:dyDescent="0.2">
      <c r="A128" s="8">
        <v>1201</v>
      </c>
      <c r="B128" s="9" t="s">
        <v>347</v>
      </c>
      <c r="C128" s="10" t="s">
        <v>530</v>
      </c>
      <c r="D128" s="11" t="s">
        <v>73</v>
      </c>
      <c r="E128" s="12" t="s">
        <v>303</v>
      </c>
      <c r="F128" s="13">
        <v>17539891</v>
      </c>
      <c r="G128" s="14">
        <f t="shared" si="15"/>
        <v>3507978.2</v>
      </c>
      <c r="H128" s="13">
        <v>19277436</v>
      </c>
      <c r="I128" s="15" t="s">
        <v>523</v>
      </c>
      <c r="J128" s="15" t="s">
        <v>524</v>
      </c>
      <c r="K128" s="16"/>
      <c r="L128" s="16"/>
      <c r="M128" s="16"/>
      <c r="N128" s="16"/>
      <c r="O128" s="16"/>
      <c r="P128" s="16"/>
      <c r="Q128" s="17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>
        <f t="shared" si="12"/>
        <v>0</v>
      </c>
      <c r="BP128" s="16"/>
      <c r="BQ128" s="16"/>
      <c r="BR128" s="16">
        <v>0</v>
      </c>
      <c r="BS128" s="16">
        <v>0</v>
      </c>
      <c r="BT128" s="16">
        <v>100000</v>
      </c>
      <c r="BU128" s="18">
        <f t="shared" si="13"/>
        <v>100000</v>
      </c>
      <c r="BV128" s="18">
        <f t="shared" si="14"/>
        <v>3407978.2</v>
      </c>
      <c r="BW128" s="21">
        <v>250000</v>
      </c>
    </row>
    <row r="129" spans="1:75" s="29" customFormat="1" ht="67.5" x14ac:dyDescent="0.2">
      <c r="A129" s="8">
        <v>1202</v>
      </c>
      <c r="B129" s="9" t="s">
        <v>347</v>
      </c>
      <c r="C129" s="10" t="s">
        <v>531</v>
      </c>
      <c r="D129" s="11" t="s">
        <v>73</v>
      </c>
      <c r="E129" s="12" t="s">
        <v>303</v>
      </c>
      <c r="F129" s="13">
        <v>6494912</v>
      </c>
      <c r="G129" s="14">
        <f t="shared" si="15"/>
        <v>1298982.4000000001</v>
      </c>
      <c r="H129" s="13">
        <v>7119799</v>
      </c>
      <c r="I129" s="15" t="s">
        <v>523</v>
      </c>
      <c r="J129" s="15" t="s">
        <v>524</v>
      </c>
      <c r="K129" s="16"/>
      <c r="L129" s="16"/>
      <c r="M129" s="16"/>
      <c r="N129" s="16"/>
      <c r="O129" s="16"/>
      <c r="P129" s="16"/>
      <c r="Q129" s="17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>
        <f t="shared" si="12"/>
        <v>0</v>
      </c>
      <c r="BP129" s="16"/>
      <c r="BQ129" s="16"/>
      <c r="BR129" s="16">
        <v>0</v>
      </c>
      <c r="BS129" s="16">
        <v>0</v>
      </c>
      <c r="BT129" s="16">
        <v>100000</v>
      </c>
      <c r="BU129" s="18">
        <f t="shared" si="13"/>
        <v>100000</v>
      </c>
      <c r="BV129" s="18">
        <f t="shared" si="14"/>
        <v>1198982.4000000001</v>
      </c>
      <c r="BW129" s="21">
        <v>250000</v>
      </c>
    </row>
    <row r="130" spans="1:75" s="29" customFormat="1" ht="67.5" x14ac:dyDescent="0.2">
      <c r="A130" s="8">
        <v>1203</v>
      </c>
      <c r="B130" s="9" t="s">
        <v>347</v>
      </c>
      <c r="C130" s="10" t="s">
        <v>532</v>
      </c>
      <c r="D130" s="11" t="s">
        <v>73</v>
      </c>
      <c r="E130" s="12" t="s">
        <v>303</v>
      </c>
      <c r="F130" s="13">
        <v>4767268</v>
      </c>
      <c r="G130" s="14">
        <f t="shared" si="15"/>
        <v>953453.60000000009</v>
      </c>
      <c r="H130" s="13">
        <v>5225935</v>
      </c>
      <c r="I130" s="15" t="s">
        <v>523</v>
      </c>
      <c r="J130" s="15" t="s">
        <v>524</v>
      </c>
      <c r="K130" s="16"/>
      <c r="L130" s="16"/>
      <c r="M130" s="16"/>
      <c r="N130" s="16"/>
      <c r="O130" s="16"/>
      <c r="P130" s="16"/>
      <c r="Q130" s="17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>
        <f t="shared" si="12"/>
        <v>0</v>
      </c>
      <c r="BP130" s="16"/>
      <c r="BQ130" s="16"/>
      <c r="BR130" s="16">
        <v>0</v>
      </c>
      <c r="BS130" s="16">
        <v>0</v>
      </c>
      <c r="BT130" s="16">
        <v>100000</v>
      </c>
      <c r="BU130" s="18">
        <f t="shared" si="13"/>
        <v>100000</v>
      </c>
      <c r="BV130" s="18">
        <f t="shared" si="14"/>
        <v>853453.60000000009</v>
      </c>
      <c r="BW130" s="21">
        <v>100000</v>
      </c>
    </row>
    <row r="131" spans="1:75" s="29" customFormat="1" ht="144.75" customHeight="1" x14ac:dyDescent="0.2">
      <c r="A131" s="9">
        <v>904</v>
      </c>
      <c r="B131" s="20" t="s">
        <v>347</v>
      </c>
      <c r="C131" s="20" t="s">
        <v>348</v>
      </c>
      <c r="D131" s="11" t="s">
        <v>349</v>
      </c>
      <c r="E131" s="12" t="s">
        <v>271</v>
      </c>
      <c r="F131" s="14">
        <v>29980236</v>
      </c>
      <c r="G131" s="14">
        <f t="shared" si="15"/>
        <v>5996047.2000000002</v>
      </c>
      <c r="H131" s="13">
        <v>36378103</v>
      </c>
      <c r="I131" s="13" t="s">
        <v>350</v>
      </c>
      <c r="J131" s="15" t="s">
        <v>351</v>
      </c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>
        <v>0</v>
      </c>
      <c r="BC131" s="16">
        <v>100000</v>
      </c>
      <c r="BD131" s="16">
        <v>200000</v>
      </c>
      <c r="BE131" s="16">
        <v>100000</v>
      </c>
      <c r="BF131" s="16">
        <v>100000</v>
      </c>
      <c r="BG131" s="16">
        <v>100000</v>
      </c>
      <c r="BH131" s="16">
        <v>100000</v>
      </c>
      <c r="BI131" s="16">
        <v>100000</v>
      </c>
      <c r="BJ131" s="16">
        <v>100000</v>
      </c>
      <c r="BK131" s="16">
        <v>100000</v>
      </c>
      <c r="BL131" s="16">
        <v>100000</v>
      </c>
      <c r="BM131" s="16">
        <v>200000</v>
      </c>
      <c r="BN131" s="16">
        <v>100000</v>
      </c>
      <c r="BO131" s="16">
        <f t="shared" si="12"/>
        <v>1400000</v>
      </c>
      <c r="BP131" s="16">
        <v>200000</v>
      </c>
      <c r="BQ131" s="16">
        <v>200000</v>
      </c>
      <c r="BR131" s="16">
        <v>200000</v>
      </c>
      <c r="BS131" s="16">
        <v>200000</v>
      </c>
      <c r="BT131" s="16">
        <v>200000</v>
      </c>
      <c r="BU131" s="18">
        <f t="shared" si="13"/>
        <v>2400000</v>
      </c>
      <c r="BV131" s="18">
        <f t="shared" si="14"/>
        <v>3596047.2</v>
      </c>
      <c r="BW131" s="21">
        <v>200000</v>
      </c>
    </row>
    <row r="132" spans="1:75" s="29" customFormat="1" ht="62.25" customHeight="1" x14ac:dyDescent="0.2">
      <c r="A132" s="8">
        <v>1279</v>
      </c>
      <c r="B132" s="9" t="s">
        <v>147</v>
      </c>
      <c r="C132" s="10" t="s">
        <v>148</v>
      </c>
      <c r="D132" s="11" t="s">
        <v>73</v>
      </c>
      <c r="E132" s="12" t="s">
        <v>108</v>
      </c>
      <c r="F132" s="13">
        <v>3287300</v>
      </c>
      <c r="G132" s="14">
        <f t="shared" si="15"/>
        <v>657460</v>
      </c>
      <c r="H132" s="13">
        <v>5170600</v>
      </c>
      <c r="I132" s="15" t="s">
        <v>149</v>
      </c>
      <c r="J132" s="15" t="s">
        <v>150</v>
      </c>
      <c r="K132" s="16"/>
      <c r="L132" s="16"/>
      <c r="M132" s="16"/>
      <c r="N132" s="16"/>
      <c r="O132" s="16"/>
      <c r="P132" s="16"/>
      <c r="Q132" s="17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>
        <f t="shared" si="12"/>
        <v>0</v>
      </c>
      <c r="BP132" s="16"/>
      <c r="BQ132" s="16"/>
      <c r="BR132" s="16"/>
      <c r="BS132" s="16">
        <v>50000</v>
      </c>
      <c r="BT132" s="16">
        <v>0</v>
      </c>
      <c r="BU132" s="18">
        <f t="shared" si="13"/>
        <v>50000</v>
      </c>
      <c r="BV132" s="18">
        <f t="shared" si="14"/>
        <v>607460</v>
      </c>
      <c r="BW132" s="21">
        <v>50000</v>
      </c>
    </row>
    <row r="133" spans="1:75" s="29" customFormat="1" ht="59.25" customHeight="1" x14ac:dyDescent="0.2">
      <c r="A133" s="8">
        <v>1292</v>
      </c>
      <c r="B133" s="9" t="s">
        <v>91</v>
      </c>
      <c r="C133" s="10" t="s">
        <v>92</v>
      </c>
      <c r="D133" s="11" t="s">
        <v>73</v>
      </c>
      <c r="E133" s="12"/>
      <c r="F133" s="13">
        <v>6392342</v>
      </c>
      <c r="G133" s="14">
        <f t="shared" si="15"/>
        <v>1278468.4000000001</v>
      </c>
      <c r="H133" s="13">
        <v>21814215</v>
      </c>
      <c r="I133" s="15" t="s">
        <v>93</v>
      </c>
      <c r="J133" s="15" t="s">
        <v>94</v>
      </c>
      <c r="K133" s="16"/>
      <c r="L133" s="16"/>
      <c r="M133" s="16"/>
      <c r="N133" s="16"/>
      <c r="O133" s="16"/>
      <c r="P133" s="16"/>
      <c r="Q133" s="17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>
        <f t="shared" si="12"/>
        <v>0</v>
      </c>
      <c r="BP133" s="16"/>
      <c r="BQ133" s="16"/>
      <c r="BR133" s="16"/>
      <c r="BS133" s="16"/>
      <c r="BT133" s="16"/>
      <c r="BU133" s="18">
        <f t="shared" si="13"/>
        <v>0</v>
      </c>
      <c r="BV133" s="18">
        <f t="shared" si="14"/>
        <v>1278468.4000000001</v>
      </c>
      <c r="BW133" s="21">
        <v>500000</v>
      </c>
    </row>
    <row r="134" spans="1:75" s="29" customFormat="1" ht="94.5" x14ac:dyDescent="0.2">
      <c r="A134" s="9">
        <v>915</v>
      </c>
      <c r="B134" s="20" t="s">
        <v>151</v>
      </c>
      <c r="C134" s="20" t="s">
        <v>291</v>
      </c>
      <c r="D134" s="11" t="s">
        <v>118</v>
      </c>
      <c r="E134" s="12" t="s">
        <v>292</v>
      </c>
      <c r="F134" s="14">
        <v>10202275</v>
      </c>
      <c r="G134" s="14">
        <f t="shared" si="15"/>
        <v>2040455</v>
      </c>
      <c r="H134" s="13">
        <v>11196010</v>
      </c>
      <c r="I134" s="13" t="s">
        <v>293</v>
      </c>
      <c r="J134" s="15" t="s">
        <v>294</v>
      </c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>
        <v>0</v>
      </c>
      <c r="BF134" s="16"/>
      <c r="BG134" s="16">
        <v>100000</v>
      </c>
      <c r="BH134" s="16">
        <v>100000</v>
      </c>
      <c r="BI134" s="16">
        <v>100000</v>
      </c>
      <c r="BJ134" s="16">
        <v>100000</v>
      </c>
      <c r="BK134" s="16">
        <v>100000</v>
      </c>
      <c r="BL134" s="16">
        <v>80000</v>
      </c>
      <c r="BM134" s="16">
        <v>100000</v>
      </c>
      <c r="BN134" s="16">
        <v>100000</v>
      </c>
      <c r="BO134" s="16">
        <f t="shared" si="12"/>
        <v>780000</v>
      </c>
      <c r="BP134" s="16">
        <v>100000</v>
      </c>
      <c r="BQ134" s="16">
        <v>100000</v>
      </c>
      <c r="BR134" s="16">
        <v>100000</v>
      </c>
      <c r="BS134" s="16">
        <v>100000</v>
      </c>
      <c r="BT134" s="16">
        <v>100000</v>
      </c>
      <c r="BU134" s="18">
        <f t="shared" si="13"/>
        <v>1280000</v>
      </c>
      <c r="BV134" s="18">
        <f t="shared" si="14"/>
        <v>760455</v>
      </c>
      <c r="BW134" s="21">
        <v>150000</v>
      </c>
    </row>
    <row r="135" spans="1:75" s="29" customFormat="1" ht="61.5" customHeight="1" x14ac:dyDescent="0.2">
      <c r="A135" s="8">
        <v>1260</v>
      </c>
      <c r="B135" s="9" t="s">
        <v>151</v>
      </c>
      <c r="C135" s="10" t="s">
        <v>375</v>
      </c>
      <c r="D135" s="11" t="s">
        <v>73</v>
      </c>
      <c r="E135" s="12" t="s">
        <v>108</v>
      </c>
      <c r="F135" s="13">
        <v>9486895</v>
      </c>
      <c r="G135" s="14">
        <f t="shared" si="15"/>
        <v>1897379</v>
      </c>
      <c r="H135" s="13">
        <v>10039220</v>
      </c>
      <c r="I135" s="15" t="s">
        <v>336</v>
      </c>
      <c r="J135" s="15" t="s">
        <v>337</v>
      </c>
      <c r="K135" s="16"/>
      <c r="L135" s="16"/>
      <c r="M135" s="16"/>
      <c r="N135" s="16"/>
      <c r="O135" s="16"/>
      <c r="P135" s="16"/>
      <c r="Q135" s="17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>
        <f t="shared" si="12"/>
        <v>0</v>
      </c>
      <c r="BP135" s="16"/>
      <c r="BQ135" s="16"/>
      <c r="BR135" s="16"/>
      <c r="BS135" s="16">
        <v>0</v>
      </c>
      <c r="BT135" s="16">
        <v>500000</v>
      </c>
      <c r="BU135" s="18">
        <f t="shared" si="13"/>
        <v>500000</v>
      </c>
      <c r="BV135" s="18">
        <f t="shared" si="14"/>
        <v>1397379</v>
      </c>
      <c r="BW135" s="21">
        <v>500000</v>
      </c>
    </row>
    <row r="136" spans="1:75" s="29" customFormat="1" ht="61.5" customHeight="1" x14ac:dyDescent="0.2">
      <c r="A136" s="8">
        <v>1268</v>
      </c>
      <c r="B136" s="9" t="s">
        <v>151</v>
      </c>
      <c r="C136" s="10" t="s">
        <v>515</v>
      </c>
      <c r="D136" s="11" t="s">
        <v>73</v>
      </c>
      <c r="E136" s="12" t="s">
        <v>108</v>
      </c>
      <c r="F136" s="13">
        <v>6108167</v>
      </c>
      <c r="G136" s="14">
        <f t="shared" si="15"/>
        <v>1221633.4000000001</v>
      </c>
      <c r="H136" s="13">
        <v>8521433</v>
      </c>
      <c r="I136" s="15" t="s">
        <v>516</v>
      </c>
      <c r="J136" s="15" t="s">
        <v>517</v>
      </c>
      <c r="K136" s="16"/>
      <c r="L136" s="16"/>
      <c r="M136" s="16"/>
      <c r="N136" s="16"/>
      <c r="O136" s="16"/>
      <c r="P136" s="16"/>
      <c r="Q136" s="17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>
        <f t="shared" si="12"/>
        <v>0</v>
      </c>
      <c r="BP136" s="16"/>
      <c r="BQ136" s="16"/>
      <c r="BR136" s="16"/>
      <c r="BS136" s="16">
        <v>200000</v>
      </c>
      <c r="BT136" s="16">
        <v>300000</v>
      </c>
      <c r="BU136" s="18">
        <f t="shared" si="13"/>
        <v>500000</v>
      </c>
      <c r="BV136" s="18">
        <f t="shared" si="14"/>
        <v>721633.40000000014</v>
      </c>
      <c r="BW136" s="21">
        <v>300000</v>
      </c>
    </row>
    <row r="137" spans="1:75" s="29" customFormat="1" ht="158.25" customHeight="1" x14ac:dyDescent="0.2">
      <c r="A137" s="20">
        <v>802</v>
      </c>
      <c r="B137" s="20" t="s">
        <v>151</v>
      </c>
      <c r="C137" s="20" t="s">
        <v>295</v>
      </c>
      <c r="D137" s="11" t="s">
        <v>73</v>
      </c>
      <c r="E137" s="12" t="s">
        <v>296</v>
      </c>
      <c r="F137" s="14">
        <v>63977144</v>
      </c>
      <c r="G137" s="14">
        <f t="shared" si="15"/>
        <v>12795428.800000001</v>
      </c>
      <c r="H137" s="13">
        <v>67734416</v>
      </c>
      <c r="I137" s="15" t="s">
        <v>297</v>
      </c>
      <c r="J137" s="15" t="s">
        <v>298</v>
      </c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>
        <v>0</v>
      </c>
      <c r="AZ137" s="16">
        <v>0</v>
      </c>
      <c r="BA137" s="16"/>
      <c r="BB137" s="16">
        <v>0</v>
      </c>
      <c r="BC137" s="16">
        <v>0</v>
      </c>
      <c r="BD137" s="16">
        <v>400000</v>
      </c>
      <c r="BE137" s="16">
        <v>0</v>
      </c>
      <c r="BF137" s="16">
        <v>400000</v>
      </c>
      <c r="BG137" s="16">
        <v>400000</v>
      </c>
      <c r="BH137" s="16">
        <v>400000</v>
      </c>
      <c r="BI137" s="16">
        <v>400000</v>
      </c>
      <c r="BJ137" s="16">
        <v>400000</v>
      </c>
      <c r="BK137" s="16">
        <v>400000</v>
      </c>
      <c r="BL137" s="16">
        <v>400000</v>
      </c>
      <c r="BM137" s="16">
        <v>400000</v>
      </c>
      <c r="BN137" s="16">
        <v>300000</v>
      </c>
      <c r="BO137" s="16">
        <f t="shared" si="12"/>
        <v>3900000</v>
      </c>
      <c r="BP137" s="16">
        <v>400000</v>
      </c>
      <c r="BQ137" s="16">
        <v>400000</v>
      </c>
      <c r="BR137" s="16">
        <v>400000</v>
      </c>
      <c r="BS137" s="16">
        <v>400000</v>
      </c>
      <c r="BT137" s="16">
        <v>400000</v>
      </c>
      <c r="BU137" s="18">
        <f t="shared" si="13"/>
        <v>5900000</v>
      </c>
      <c r="BV137" s="18">
        <f t="shared" si="14"/>
        <v>6895428.8000000007</v>
      </c>
      <c r="BW137" s="21">
        <v>300000</v>
      </c>
    </row>
    <row r="138" spans="1:75" s="29" customFormat="1" ht="51.75" customHeight="1" x14ac:dyDescent="0.2">
      <c r="A138" s="8">
        <v>1280</v>
      </c>
      <c r="B138" s="9" t="s">
        <v>151</v>
      </c>
      <c r="C138" s="10" t="s">
        <v>520</v>
      </c>
      <c r="D138" s="11" t="s">
        <v>73</v>
      </c>
      <c r="E138" s="12" t="s">
        <v>108</v>
      </c>
      <c r="F138" s="13">
        <v>7081656</v>
      </c>
      <c r="G138" s="14">
        <f t="shared" si="15"/>
        <v>1416331.2000000002</v>
      </c>
      <c r="H138" s="13">
        <v>9779021</v>
      </c>
      <c r="I138" s="15" t="s">
        <v>516</v>
      </c>
      <c r="J138" s="15" t="s">
        <v>521</v>
      </c>
      <c r="K138" s="16"/>
      <c r="L138" s="16"/>
      <c r="M138" s="16"/>
      <c r="N138" s="16"/>
      <c r="O138" s="16"/>
      <c r="P138" s="16"/>
      <c r="Q138" s="17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>
        <f t="shared" si="12"/>
        <v>0</v>
      </c>
      <c r="BP138" s="16"/>
      <c r="BQ138" s="16"/>
      <c r="BR138" s="16"/>
      <c r="BS138" s="16">
        <v>0</v>
      </c>
      <c r="BT138" s="16">
        <v>700000</v>
      </c>
      <c r="BU138" s="18">
        <f t="shared" si="13"/>
        <v>700000</v>
      </c>
      <c r="BV138" s="18">
        <f t="shared" si="14"/>
        <v>716331.20000000019</v>
      </c>
      <c r="BW138" s="21">
        <v>200000</v>
      </c>
    </row>
    <row r="139" spans="1:75" s="29" customFormat="1" ht="62.25" customHeight="1" x14ac:dyDescent="0.2">
      <c r="A139" s="8">
        <v>1259</v>
      </c>
      <c r="B139" s="9" t="s">
        <v>151</v>
      </c>
      <c r="C139" s="10" t="s">
        <v>338</v>
      </c>
      <c r="D139" s="11" t="s">
        <v>73</v>
      </c>
      <c r="E139" s="12" t="s">
        <v>108</v>
      </c>
      <c r="F139" s="13">
        <v>19056720</v>
      </c>
      <c r="G139" s="14">
        <f t="shared" si="15"/>
        <v>3811344</v>
      </c>
      <c r="H139" s="13">
        <v>21032307</v>
      </c>
      <c r="I139" s="15" t="s">
        <v>336</v>
      </c>
      <c r="J139" s="15" t="s">
        <v>337</v>
      </c>
      <c r="K139" s="16"/>
      <c r="L139" s="16"/>
      <c r="M139" s="16"/>
      <c r="N139" s="16"/>
      <c r="O139" s="16"/>
      <c r="P139" s="16"/>
      <c r="Q139" s="17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>
        <f t="shared" si="12"/>
        <v>0</v>
      </c>
      <c r="BP139" s="16"/>
      <c r="BQ139" s="16"/>
      <c r="BR139" s="16"/>
      <c r="BS139" s="16">
        <v>0</v>
      </c>
      <c r="BT139" s="16">
        <v>800000</v>
      </c>
      <c r="BU139" s="18">
        <f t="shared" si="13"/>
        <v>800000</v>
      </c>
      <c r="BV139" s="18">
        <f t="shared" si="14"/>
        <v>3011344</v>
      </c>
      <c r="BW139" s="21">
        <v>500000</v>
      </c>
    </row>
    <row r="140" spans="1:75" s="29" customFormat="1" ht="69.75" customHeight="1" x14ac:dyDescent="0.2">
      <c r="A140" s="8">
        <v>1269</v>
      </c>
      <c r="B140" s="9" t="s">
        <v>151</v>
      </c>
      <c r="C140" s="10" t="s">
        <v>518</v>
      </c>
      <c r="D140" s="11" t="s">
        <v>73</v>
      </c>
      <c r="E140" s="12" t="s">
        <v>108</v>
      </c>
      <c r="F140" s="13">
        <v>5759101</v>
      </c>
      <c r="G140" s="14">
        <f t="shared" si="15"/>
        <v>1151820.2</v>
      </c>
      <c r="H140" s="13">
        <v>8052930</v>
      </c>
      <c r="I140" s="15" t="s">
        <v>516</v>
      </c>
      <c r="J140" s="15" t="s">
        <v>519</v>
      </c>
      <c r="K140" s="16"/>
      <c r="L140" s="16"/>
      <c r="M140" s="16"/>
      <c r="N140" s="16"/>
      <c r="O140" s="16"/>
      <c r="P140" s="16"/>
      <c r="Q140" s="17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>
        <f t="shared" si="12"/>
        <v>0</v>
      </c>
      <c r="BP140" s="16"/>
      <c r="BQ140" s="16"/>
      <c r="BR140" s="16"/>
      <c r="BS140" s="16">
        <v>200000</v>
      </c>
      <c r="BT140" s="16">
        <v>300000</v>
      </c>
      <c r="BU140" s="18">
        <f t="shared" si="13"/>
        <v>500000</v>
      </c>
      <c r="BV140" s="18">
        <f t="shared" si="14"/>
        <v>651820.19999999995</v>
      </c>
      <c r="BW140" s="21">
        <v>200000</v>
      </c>
    </row>
    <row r="141" spans="1:75" s="29" customFormat="1" ht="56.25" customHeight="1" x14ac:dyDescent="0.2">
      <c r="A141" s="8">
        <v>1261</v>
      </c>
      <c r="B141" s="9" t="s">
        <v>151</v>
      </c>
      <c r="C141" s="10" t="s">
        <v>335</v>
      </c>
      <c r="D141" s="11" t="s">
        <v>73</v>
      </c>
      <c r="E141" s="12" t="s">
        <v>108</v>
      </c>
      <c r="F141" s="13">
        <v>15894633</v>
      </c>
      <c r="G141" s="14">
        <f t="shared" si="15"/>
        <v>3178926.6</v>
      </c>
      <c r="H141" s="13">
        <v>18025586</v>
      </c>
      <c r="I141" s="15" t="s">
        <v>336</v>
      </c>
      <c r="J141" s="15" t="s">
        <v>337</v>
      </c>
      <c r="K141" s="16"/>
      <c r="L141" s="16"/>
      <c r="M141" s="16"/>
      <c r="N141" s="16"/>
      <c r="O141" s="16"/>
      <c r="P141" s="16"/>
      <c r="Q141" s="17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>
        <f t="shared" si="12"/>
        <v>0</v>
      </c>
      <c r="BP141" s="16"/>
      <c r="BQ141" s="16"/>
      <c r="BR141" s="16"/>
      <c r="BS141" s="16">
        <v>0</v>
      </c>
      <c r="BT141" s="16">
        <v>800000</v>
      </c>
      <c r="BU141" s="18">
        <f t="shared" si="13"/>
        <v>800000</v>
      </c>
      <c r="BV141" s="18">
        <f t="shared" si="14"/>
        <v>2378926.6</v>
      </c>
      <c r="BW141" s="21">
        <v>800000</v>
      </c>
    </row>
    <row r="142" spans="1:75" s="29" customFormat="1" ht="85.5" customHeight="1" x14ac:dyDescent="0.2">
      <c r="A142" s="8">
        <v>1120</v>
      </c>
      <c r="B142" s="9" t="s">
        <v>151</v>
      </c>
      <c r="C142" s="10" t="s">
        <v>286</v>
      </c>
      <c r="D142" s="11" t="s">
        <v>287</v>
      </c>
      <c r="E142" s="12" t="s">
        <v>288</v>
      </c>
      <c r="F142" s="13">
        <v>29988764</v>
      </c>
      <c r="G142" s="14">
        <f t="shared" si="15"/>
        <v>5997752.8000000007</v>
      </c>
      <c r="H142" s="13">
        <v>36212410</v>
      </c>
      <c r="I142" s="15" t="s">
        <v>289</v>
      </c>
      <c r="J142" s="15" t="s">
        <v>290</v>
      </c>
      <c r="K142" s="16"/>
      <c r="L142" s="16"/>
      <c r="M142" s="16"/>
      <c r="N142" s="16"/>
      <c r="O142" s="16"/>
      <c r="P142" s="16"/>
      <c r="Q142" s="17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>
        <v>0</v>
      </c>
      <c r="BJ142" s="16"/>
      <c r="BK142" s="16">
        <v>0</v>
      </c>
      <c r="BL142" s="16">
        <v>0</v>
      </c>
      <c r="BM142" s="16">
        <v>0</v>
      </c>
      <c r="BN142" s="16">
        <v>400000</v>
      </c>
      <c r="BO142" s="16">
        <f t="shared" si="12"/>
        <v>400000</v>
      </c>
      <c r="BP142" s="16">
        <v>400000</v>
      </c>
      <c r="BQ142" s="16">
        <v>400000</v>
      </c>
      <c r="BR142" s="16">
        <v>400000</v>
      </c>
      <c r="BS142" s="16">
        <v>400000</v>
      </c>
      <c r="BT142" s="16">
        <v>500000</v>
      </c>
      <c r="BU142" s="18">
        <f t="shared" si="13"/>
        <v>2500000</v>
      </c>
      <c r="BV142" s="18">
        <f t="shared" si="14"/>
        <v>3497752.8000000007</v>
      </c>
      <c r="BW142" s="21">
        <v>500000</v>
      </c>
    </row>
    <row r="143" spans="1:75" s="29" customFormat="1" ht="162" x14ac:dyDescent="0.2">
      <c r="A143" s="20">
        <v>640</v>
      </c>
      <c r="B143" s="20" t="s">
        <v>281</v>
      </c>
      <c r="C143" s="10" t="s">
        <v>299</v>
      </c>
      <c r="D143" s="11" t="s">
        <v>113</v>
      </c>
      <c r="E143" s="12" t="s">
        <v>300</v>
      </c>
      <c r="F143" s="14">
        <v>15062182.93</v>
      </c>
      <c r="G143" s="14">
        <f>PRODUCT(F143,0.2)</f>
        <v>3012436.5860000001</v>
      </c>
      <c r="H143" s="13">
        <v>18756056.690000001</v>
      </c>
      <c r="I143" s="15" t="s">
        <v>301</v>
      </c>
      <c r="J143" s="15" t="s">
        <v>302</v>
      </c>
      <c r="K143" s="16"/>
      <c r="L143" s="16"/>
      <c r="M143" s="16"/>
      <c r="N143" s="16"/>
      <c r="O143" s="16"/>
      <c r="P143" s="16"/>
      <c r="Q143" s="17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>
        <v>0</v>
      </c>
      <c r="AT143" s="16">
        <v>0</v>
      </c>
      <c r="AU143" s="16">
        <v>400000</v>
      </c>
      <c r="AV143" s="16">
        <v>300000</v>
      </c>
      <c r="AW143" s="16">
        <v>200000</v>
      </c>
      <c r="AX143" s="16">
        <v>200000</v>
      </c>
      <c r="AY143" s="16">
        <v>100000</v>
      </c>
      <c r="AZ143" s="16">
        <v>200000</v>
      </c>
      <c r="BA143" s="16">
        <v>100000</v>
      </c>
      <c r="BB143" s="16">
        <v>0</v>
      </c>
      <c r="BC143" s="16">
        <v>100000</v>
      </c>
      <c r="BD143" s="16">
        <v>100000</v>
      </c>
      <c r="BE143" s="16">
        <v>100000</v>
      </c>
      <c r="BF143" s="16">
        <v>100000</v>
      </c>
      <c r="BG143" s="16">
        <v>100000</v>
      </c>
      <c r="BH143" s="16">
        <v>50000</v>
      </c>
      <c r="BI143" s="16">
        <v>50000</v>
      </c>
      <c r="BJ143" s="16">
        <v>50000</v>
      </c>
      <c r="BK143" s="16">
        <v>0</v>
      </c>
      <c r="BL143" s="16"/>
      <c r="BM143" s="16"/>
      <c r="BN143" s="16"/>
      <c r="BO143" s="16">
        <f t="shared" si="12"/>
        <v>2150000</v>
      </c>
      <c r="BP143" s="16"/>
      <c r="BQ143" s="16">
        <v>100000</v>
      </c>
      <c r="BR143" s="16">
        <v>100000</v>
      </c>
      <c r="BS143" s="16">
        <v>100000</v>
      </c>
      <c r="BT143" s="16">
        <v>100000</v>
      </c>
      <c r="BU143" s="18">
        <f t="shared" si="13"/>
        <v>2550000</v>
      </c>
      <c r="BV143" s="18">
        <f t="shared" si="14"/>
        <v>462436.58600000013</v>
      </c>
      <c r="BW143" s="21">
        <v>300000</v>
      </c>
    </row>
    <row r="144" spans="1:75" s="29" customFormat="1" ht="130.5" customHeight="1" x14ac:dyDescent="0.2">
      <c r="A144" s="9">
        <v>938</v>
      </c>
      <c r="B144" s="9" t="s">
        <v>281</v>
      </c>
      <c r="C144" s="10" t="s">
        <v>282</v>
      </c>
      <c r="D144" s="11" t="s">
        <v>96</v>
      </c>
      <c r="E144" s="12" t="s">
        <v>283</v>
      </c>
      <c r="F144" s="14">
        <v>10198437</v>
      </c>
      <c r="G144" s="14">
        <f t="shared" ref="G144:G148" si="16">F144*0.2</f>
        <v>2039687.4000000001</v>
      </c>
      <c r="H144" s="13">
        <v>18656679</v>
      </c>
      <c r="I144" s="15" t="s">
        <v>284</v>
      </c>
      <c r="J144" s="15" t="s">
        <v>285</v>
      </c>
      <c r="K144" s="16"/>
      <c r="L144" s="16"/>
      <c r="M144" s="16"/>
      <c r="N144" s="16"/>
      <c r="O144" s="16"/>
      <c r="P144" s="16"/>
      <c r="Q144" s="17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>
        <v>0</v>
      </c>
      <c r="BD144" s="16"/>
      <c r="BE144" s="16">
        <v>0</v>
      </c>
      <c r="BF144" s="16">
        <v>200000</v>
      </c>
      <c r="BG144" s="16">
        <v>150000</v>
      </c>
      <c r="BH144" s="16">
        <v>150000</v>
      </c>
      <c r="BI144" s="16">
        <v>150000</v>
      </c>
      <c r="BJ144" s="16">
        <v>150000</v>
      </c>
      <c r="BK144" s="16">
        <v>100000</v>
      </c>
      <c r="BL144" s="16">
        <v>150000</v>
      </c>
      <c r="BM144" s="16">
        <v>100000</v>
      </c>
      <c r="BN144" s="16">
        <v>100000</v>
      </c>
      <c r="BO144" s="16">
        <f t="shared" si="12"/>
        <v>1250000</v>
      </c>
      <c r="BP144" s="16">
        <v>100000</v>
      </c>
      <c r="BQ144" s="16">
        <v>100000</v>
      </c>
      <c r="BR144" s="16">
        <v>100000</v>
      </c>
      <c r="BS144" s="16">
        <v>100000</v>
      </c>
      <c r="BT144" s="16">
        <v>100000</v>
      </c>
      <c r="BU144" s="18">
        <f t="shared" si="13"/>
        <v>1750000</v>
      </c>
      <c r="BV144" s="18">
        <f t="shared" si="14"/>
        <v>289687.40000000014</v>
      </c>
      <c r="BW144" s="21">
        <v>100000</v>
      </c>
    </row>
    <row r="145" spans="1:75" s="29" customFormat="1" ht="89.25" customHeight="1" x14ac:dyDescent="0.2">
      <c r="A145" s="8">
        <v>1168</v>
      </c>
      <c r="B145" s="9" t="s">
        <v>243</v>
      </c>
      <c r="C145" s="10" t="s">
        <v>244</v>
      </c>
      <c r="D145" s="11" t="s">
        <v>73</v>
      </c>
      <c r="E145" s="12" t="s">
        <v>245</v>
      </c>
      <c r="F145" s="13">
        <v>11901300</v>
      </c>
      <c r="G145" s="14">
        <f t="shared" si="16"/>
        <v>2380260</v>
      </c>
      <c r="H145" s="13">
        <v>18398713</v>
      </c>
      <c r="I145" s="15" t="s">
        <v>246</v>
      </c>
      <c r="J145" s="15" t="s">
        <v>247</v>
      </c>
      <c r="K145" s="16"/>
      <c r="L145" s="16"/>
      <c r="M145" s="16"/>
      <c r="N145" s="16"/>
      <c r="O145" s="16"/>
      <c r="P145" s="16"/>
      <c r="Q145" s="17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>
        <v>0</v>
      </c>
      <c r="BK145" s="16">
        <v>0</v>
      </c>
      <c r="BL145" s="16">
        <v>100000</v>
      </c>
      <c r="BM145" s="16">
        <v>200000</v>
      </c>
      <c r="BN145" s="16">
        <v>200000</v>
      </c>
      <c r="BO145" s="16">
        <f t="shared" si="12"/>
        <v>500000</v>
      </c>
      <c r="BP145" s="16">
        <v>200000</v>
      </c>
      <c r="BQ145" s="16">
        <v>100000</v>
      </c>
      <c r="BR145" s="16">
        <v>100000</v>
      </c>
      <c r="BS145" s="16">
        <v>100000</v>
      </c>
      <c r="BT145" s="16">
        <v>150000</v>
      </c>
      <c r="BU145" s="18">
        <f t="shared" si="13"/>
        <v>1150000</v>
      </c>
      <c r="BV145" s="18">
        <f t="shared" si="14"/>
        <v>1230260</v>
      </c>
      <c r="BW145" s="21">
        <v>300000</v>
      </c>
    </row>
    <row r="146" spans="1:75" s="29" customFormat="1" ht="114.75" customHeight="1" x14ac:dyDescent="0.2">
      <c r="A146" s="8">
        <v>1129</v>
      </c>
      <c r="B146" s="9" t="s">
        <v>269</v>
      </c>
      <c r="C146" s="10" t="s">
        <v>464</v>
      </c>
      <c r="D146" s="11" t="s">
        <v>73</v>
      </c>
      <c r="E146" s="12" t="s">
        <v>465</v>
      </c>
      <c r="F146" s="13">
        <v>24127232</v>
      </c>
      <c r="G146" s="14">
        <f t="shared" si="16"/>
        <v>4825446.4000000004</v>
      </c>
      <c r="H146" s="13">
        <v>28390480</v>
      </c>
      <c r="I146" s="15" t="s">
        <v>466</v>
      </c>
      <c r="J146" s="15" t="s">
        <v>467</v>
      </c>
      <c r="K146" s="16"/>
      <c r="L146" s="16"/>
      <c r="M146" s="16"/>
      <c r="N146" s="16"/>
      <c r="O146" s="16"/>
      <c r="P146" s="16"/>
      <c r="Q146" s="17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>
        <v>0</v>
      </c>
      <c r="BO146" s="16">
        <f t="shared" si="12"/>
        <v>0</v>
      </c>
      <c r="BP146" s="16">
        <v>0</v>
      </c>
      <c r="BQ146" s="16"/>
      <c r="BR146" s="16"/>
      <c r="BS146" s="16"/>
      <c r="BT146" s="16">
        <v>0</v>
      </c>
      <c r="BU146" s="18">
        <f t="shared" si="13"/>
        <v>0</v>
      </c>
      <c r="BV146" s="18">
        <f t="shared" si="14"/>
        <v>4825446.4000000004</v>
      </c>
      <c r="BW146" s="21">
        <v>900000</v>
      </c>
    </row>
    <row r="147" spans="1:75" s="29" customFormat="1" ht="140.25" customHeight="1" x14ac:dyDescent="0.2">
      <c r="A147" s="9">
        <v>907</v>
      </c>
      <c r="B147" s="20" t="s">
        <v>269</v>
      </c>
      <c r="C147" s="20" t="s">
        <v>270</v>
      </c>
      <c r="D147" s="11" t="s">
        <v>73</v>
      </c>
      <c r="E147" s="12" t="s">
        <v>271</v>
      </c>
      <c r="F147" s="14">
        <v>19293972</v>
      </c>
      <c r="G147" s="14">
        <f t="shared" si="16"/>
        <v>3858794.4000000004</v>
      </c>
      <c r="H147" s="13">
        <v>23286317</v>
      </c>
      <c r="I147" s="13" t="s">
        <v>272</v>
      </c>
      <c r="J147" s="15" t="s">
        <v>273</v>
      </c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>
        <v>0</v>
      </c>
      <c r="BC147" s="16">
        <v>0</v>
      </c>
      <c r="BD147" s="16">
        <v>200000</v>
      </c>
      <c r="BE147" s="16">
        <v>100000</v>
      </c>
      <c r="BF147" s="16">
        <v>100000</v>
      </c>
      <c r="BG147" s="16">
        <v>100000</v>
      </c>
      <c r="BH147" s="16">
        <v>100000</v>
      </c>
      <c r="BI147" s="16">
        <v>100000</v>
      </c>
      <c r="BJ147" s="16">
        <v>100000</v>
      </c>
      <c r="BK147" s="16">
        <v>100000</v>
      </c>
      <c r="BL147" s="16">
        <v>100000</v>
      </c>
      <c r="BM147" s="16">
        <v>100000</v>
      </c>
      <c r="BN147" s="16">
        <v>100000</v>
      </c>
      <c r="BO147" s="16">
        <f t="shared" si="12"/>
        <v>1200000</v>
      </c>
      <c r="BP147" s="16">
        <v>100000</v>
      </c>
      <c r="BQ147" s="16">
        <v>100000</v>
      </c>
      <c r="BR147" s="16">
        <v>100000</v>
      </c>
      <c r="BS147" s="16">
        <v>100000</v>
      </c>
      <c r="BT147" s="16">
        <v>125000</v>
      </c>
      <c r="BU147" s="18">
        <f t="shared" si="13"/>
        <v>1725000</v>
      </c>
      <c r="BV147" s="18">
        <f t="shared" si="14"/>
        <v>2133794.4000000004</v>
      </c>
      <c r="BW147" s="21">
        <v>600000</v>
      </c>
    </row>
    <row r="148" spans="1:75" s="29" customFormat="1" ht="94.5" x14ac:dyDescent="0.2">
      <c r="A148" s="20">
        <v>1055</v>
      </c>
      <c r="B148" s="9" t="s">
        <v>95</v>
      </c>
      <c r="C148" s="10" t="s">
        <v>376</v>
      </c>
      <c r="D148" s="11" t="s">
        <v>73</v>
      </c>
      <c r="E148" s="12" t="s">
        <v>344</v>
      </c>
      <c r="F148" s="13">
        <v>73593062</v>
      </c>
      <c r="G148" s="14">
        <f t="shared" si="16"/>
        <v>14718612.4</v>
      </c>
      <c r="H148" s="13">
        <v>83118620</v>
      </c>
      <c r="I148" s="15" t="s">
        <v>377</v>
      </c>
      <c r="J148" s="15" t="s">
        <v>378</v>
      </c>
      <c r="K148" s="16"/>
      <c r="L148" s="16"/>
      <c r="M148" s="16"/>
      <c r="N148" s="16"/>
      <c r="O148" s="16"/>
      <c r="P148" s="16"/>
      <c r="Q148" s="17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>
        <v>0</v>
      </c>
      <c r="BH148" s="16">
        <v>0</v>
      </c>
      <c r="BI148" s="16">
        <v>0</v>
      </c>
      <c r="BJ148" s="16">
        <v>0</v>
      </c>
      <c r="BK148" s="16">
        <v>0</v>
      </c>
      <c r="BL148" s="16">
        <v>0</v>
      </c>
      <c r="BM148" s="16">
        <v>0</v>
      </c>
      <c r="BN148" s="16">
        <v>400000</v>
      </c>
      <c r="BO148" s="16">
        <f t="shared" si="12"/>
        <v>400000</v>
      </c>
      <c r="BP148" s="16">
        <v>400000</v>
      </c>
      <c r="BQ148" s="16">
        <v>400000</v>
      </c>
      <c r="BR148" s="16">
        <v>400000</v>
      </c>
      <c r="BS148" s="16">
        <v>400000</v>
      </c>
      <c r="BT148" s="16">
        <v>1250000</v>
      </c>
      <c r="BU148" s="18">
        <f t="shared" si="13"/>
        <v>3250000</v>
      </c>
      <c r="BV148" s="18">
        <f t="shared" si="14"/>
        <v>11468612.4</v>
      </c>
      <c r="BW148" s="21">
        <v>700000</v>
      </c>
    </row>
    <row r="149" spans="1:75" s="29" customFormat="1" ht="162" customHeight="1" x14ac:dyDescent="0.2">
      <c r="A149" s="20">
        <v>764</v>
      </c>
      <c r="B149" s="10" t="s">
        <v>95</v>
      </c>
      <c r="C149" s="20" t="s">
        <v>382</v>
      </c>
      <c r="D149" s="11" t="s">
        <v>383</v>
      </c>
      <c r="E149" s="12" t="s">
        <v>384</v>
      </c>
      <c r="F149" s="14">
        <v>19723200</v>
      </c>
      <c r="G149" s="14">
        <f>0.2*F149</f>
        <v>3944640</v>
      </c>
      <c r="H149" s="13">
        <v>20341613</v>
      </c>
      <c r="I149" s="15" t="s">
        <v>385</v>
      </c>
      <c r="J149" s="15" t="s">
        <v>386</v>
      </c>
      <c r="K149" s="16"/>
      <c r="L149" s="16"/>
      <c r="M149" s="16"/>
      <c r="N149" s="16"/>
      <c r="O149" s="16"/>
      <c r="P149" s="16"/>
      <c r="Q149" s="17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>
        <v>0</v>
      </c>
      <c r="AX149" s="16"/>
      <c r="AY149" s="16">
        <v>0</v>
      </c>
      <c r="AZ149" s="16">
        <v>0</v>
      </c>
      <c r="BA149" s="16"/>
      <c r="BB149" s="16">
        <v>200000</v>
      </c>
      <c r="BC149" s="16">
        <v>200000</v>
      </c>
      <c r="BD149" s="16">
        <v>300000</v>
      </c>
      <c r="BE149" s="16">
        <v>200000</v>
      </c>
      <c r="BF149" s="16">
        <v>200000</v>
      </c>
      <c r="BG149" s="16">
        <v>100000</v>
      </c>
      <c r="BH149" s="16">
        <v>100000</v>
      </c>
      <c r="BI149" s="16">
        <v>100000</v>
      </c>
      <c r="BJ149" s="16">
        <v>100000</v>
      </c>
      <c r="BK149" s="16">
        <v>100000</v>
      </c>
      <c r="BL149" s="16">
        <v>80000</v>
      </c>
      <c r="BM149" s="16">
        <v>100000</v>
      </c>
      <c r="BN149" s="16">
        <v>100000</v>
      </c>
      <c r="BO149" s="16">
        <f t="shared" si="12"/>
        <v>1880000</v>
      </c>
      <c r="BP149" s="16">
        <v>50000</v>
      </c>
      <c r="BQ149" s="16">
        <v>0</v>
      </c>
      <c r="BR149" s="16">
        <v>0</v>
      </c>
      <c r="BS149" s="16"/>
      <c r="BT149" s="16">
        <v>50000</v>
      </c>
      <c r="BU149" s="18">
        <f t="shared" si="13"/>
        <v>1980000</v>
      </c>
      <c r="BV149" s="18">
        <f t="shared" si="14"/>
        <v>1964640</v>
      </c>
      <c r="BW149" s="21">
        <v>50000</v>
      </c>
    </row>
    <row r="150" spans="1:75" s="29" customFormat="1" ht="98.25" customHeight="1" x14ac:dyDescent="0.2">
      <c r="A150" s="8">
        <v>1076</v>
      </c>
      <c r="B150" s="9" t="s">
        <v>157</v>
      </c>
      <c r="C150" s="10" t="s">
        <v>452</v>
      </c>
      <c r="D150" s="11" t="s">
        <v>73</v>
      </c>
      <c r="E150" s="12" t="s">
        <v>142</v>
      </c>
      <c r="F150" s="13">
        <v>7807141</v>
      </c>
      <c r="G150" s="14">
        <f>F150*0.2</f>
        <v>1561428.2000000002</v>
      </c>
      <c r="H150" s="13">
        <v>11583365</v>
      </c>
      <c r="I150" s="15" t="s">
        <v>453</v>
      </c>
      <c r="J150" s="15" t="s">
        <v>454</v>
      </c>
      <c r="K150" s="16"/>
      <c r="L150" s="16"/>
      <c r="M150" s="16"/>
      <c r="N150" s="16"/>
      <c r="O150" s="16"/>
      <c r="P150" s="16"/>
      <c r="Q150" s="17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>
        <v>0</v>
      </c>
      <c r="BI150" s="16">
        <v>150000</v>
      </c>
      <c r="BJ150" s="16">
        <v>150000</v>
      </c>
      <c r="BK150" s="16">
        <v>100000</v>
      </c>
      <c r="BL150" s="16">
        <v>50000</v>
      </c>
      <c r="BM150" s="16">
        <v>100000</v>
      </c>
      <c r="BN150" s="16">
        <v>100000</v>
      </c>
      <c r="BO150" s="16">
        <f t="shared" si="12"/>
        <v>650000</v>
      </c>
      <c r="BP150" s="16">
        <v>100000</v>
      </c>
      <c r="BQ150" s="16">
        <v>100000</v>
      </c>
      <c r="BR150" s="16">
        <v>100000</v>
      </c>
      <c r="BS150" s="16">
        <v>20000</v>
      </c>
      <c r="BT150" s="16">
        <v>100000</v>
      </c>
      <c r="BU150" s="18">
        <f t="shared" si="13"/>
        <v>1070000</v>
      </c>
      <c r="BV150" s="18">
        <f t="shared" si="14"/>
        <v>491428.20000000019</v>
      </c>
      <c r="BW150" s="21">
        <v>100000</v>
      </c>
    </row>
    <row r="151" spans="1:75" s="29" customFormat="1" ht="67.5" x14ac:dyDescent="0.2">
      <c r="A151" s="8">
        <v>1192</v>
      </c>
      <c r="B151" s="9" t="s">
        <v>157</v>
      </c>
      <c r="C151" s="10" t="s">
        <v>264</v>
      </c>
      <c r="D151" s="11" t="s">
        <v>73</v>
      </c>
      <c r="E151" s="12" t="s">
        <v>154</v>
      </c>
      <c r="F151" s="13">
        <v>33283354</v>
      </c>
      <c r="G151" s="14">
        <f>F151*0.2</f>
        <v>6656670.8000000007</v>
      </c>
      <c r="H151" s="13">
        <v>38437639</v>
      </c>
      <c r="I151" s="15" t="s">
        <v>262</v>
      </c>
      <c r="J151" s="15" t="s">
        <v>265</v>
      </c>
      <c r="K151" s="16"/>
      <c r="L151" s="16"/>
      <c r="M151" s="16"/>
      <c r="N151" s="16"/>
      <c r="O151" s="16"/>
      <c r="P151" s="16"/>
      <c r="Q151" s="17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>
        <v>0</v>
      </c>
      <c r="BN151" s="16">
        <v>0</v>
      </c>
      <c r="BO151" s="16">
        <f t="shared" si="12"/>
        <v>0</v>
      </c>
      <c r="BP151" s="16">
        <v>0</v>
      </c>
      <c r="BQ151" s="16">
        <v>0</v>
      </c>
      <c r="BR151" s="16">
        <v>400000</v>
      </c>
      <c r="BS151" s="16">
        <v>400000</v>
      </c>
      <c r="BT151" s="16">
        <v>500000</v>
      </c>
      <c r="BU151" s="18">
        <f t="shared" si="13"/>
        <v>1300000</v>
      </c>
      <c r="BV151" s="18">
        <f t="shared" si="14"/>
        <v>5356670.8000000007</v>
      </c>
      <c r="BW151" s="21">
        <v>500000</v>
      </c>
    </row>
    <row r="152" spans="1:75" s="29" customFormat="1" ht="59.25" customHeight="1" x14ac:dyDescent="0.2">
      <c r="A152" s="20">
        <v>742</v>
      </c>
      <c r="B152" s="10" t="s">
        <v>157</v>
      </c>
      <c r="C152" s="20" t="s">
        <v>456</v>
      </c>
      <c r="D152" s="11" t="s">
        <v>73</v>
      </c>
      <c r="E152" s="12" t="s">
        <v>455</v>
      </c>
      <c r="F152" s="14">
        <v>1508958</v>
      </c>
      <c r="G152" s="14">
        <f>0.2*F152</f>
        <v>301791.60000000003</v>
      </c>
      <c r="H152" s="13">
        <v>1949631</v>
      </c>
      <c r="I152" s="15" t="s">
        <v>453</v>
      </c>
      <c r="J152" s="15" t="s">
        <v>454</v>
      </c>
      <c r="K152" s="16"/>
      <c r="L152" s="16"/>
      <c r="M152" s="16"/>
      <c r="N152" s="16"/>
      <c r="O152" s="16"/>
      <c r="P152" s="16"/>
      <c r="Q152" s="17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>
        <v>0</v>
      </c>
      <c r="AW152" s="16">
        <v>100000</v>
      </c>
      <c r="AX152" s="16">
        <v>0</v>
      </c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>
        <f t="shared" si="12"/>
        <v>100000</v>
      </c>
      <c r="BP152" s="16"/>
      <c r="BQ152" s="16"/>
      <c r="BR152" s="16"/>
      <c r="BS152" s="16"/>
      <c r="BT152" s="16">
        <v>100000</v>
      </c>
      <c r="BU152" s="18">
        <f t="shared" si="13"/>
        <v>200000</v>
      </c>
      <c r="BV152" s="18">
        <f t="shared" si="14"/>
        <v>101791.60000000003</v>
      </c>
      <c r="BW152" s="21">
        <v>50000</v>
      </c>
    </row>
    <row r="153" spans="1:75" s="29" customFormat="1" ht="62.25" customHeight="1" x14ac:dyDescent="0.2">
      <c r="A153" s="20">
        <v>744</v>
      </c>
      <c r="B153" s="10" t="s">
        <v>157</v>
      </c>
      <c r="C153" s="20" t="s">
        <v>457</v>
      </c>
      <c r="D153" s="11" t="s">
        <v>73</v>
      </c>
      <c r="E153" s="12" t="s">
        <v>458</v>
      </c>
      <c r="F153" s="14">
        <v>3420207</v>
      </c>
      <c r="G153" s="14">
        <f>0.2*F153</f>
        <v>684041.4</v>
      </c>
      <c r="H153" s="13">
        <v>3856422</v>
      </c>
      <c r="I153" s="15" t="s">
        <v>453</v>
      </c>
      <c r="J153" s="15" t="s">
        <v>454</v>
      </c>
      <c r="K153" s="16"/>
      <c r="L153" s="16"/>
      <c r="M153" s="16"/>
      <c r="N153" s="16"/>
      <c r="O153" s="16"/>
      <c r="P153" s="16"/>
      <c r="Q153" s="17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>
        <v>0</v>
      </c>
      <c r="AW153" s="16">
        <v>100000</v>
      </c>
      <c r="AX153" s="16">
        <v>100000</v>
      </c>
      <c r="AY153" s="16">
        <v>50000</v>
      </c>
      <c r="AZ153" s="16">
        <v>50000</v>
      </c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>
        <f t="shared" si="12"/>
        <v>300000</v>
      </c>
      <c r="BP153" s="16"/>
      <c r="BQ153" s="16"/>
      <c r="BR153" s="16"/>
      <c r="BS153" s="16"/>
      <c r="BT153" s="16">
        <v>100000</v>
      </c>
      <c r="BU153" s="18">
        <f t="shared" si="13"/>
        <v>400000</v>
      </c>
      <c r="BV153" s="18">
        <f t="shared" si="14"/>
        <v>284041.40000000002</v>
      </c>
      <c r="BW153" s="21">
        <v>100000</v>
      </c>
    </row>
    <row r="154" spans="1:75" s="29" customFormat="1" ht="73.5" customHeight="1" x14ac:dyDescent="0.2">
      <c r="A154" s="20">
        <v>810</v>
      </c>
      <c r="B154" s="20" t="s">
        <v>157</v>
      </c>
      <c r="C154" s="20" t="s">
        <v>277</v>
      </c>
      <c r="D154" s="11" t="s">
        <v>73</v>
      </c>
      <c r="E154" s="12" t="s">
        <v>278</v>
      </c>
      <c r="F154" s="14">
        <v>3699979</v>
      </c>
      <c r="G154" s="14">
        <f t="shared" ref="G154:G182" si="17">F154*0.2</f>
        <v>739995.8</v>
      </c>
      <c r="H154" s="13">
        <v>4140280</v>
      </c>
      <c r="I154" s="13" t="s">
        <v>279</v>
      </c>
      <c r="J154" s="15" t="s">
        <v>280</v>
      </c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>
        <v>0</v>
      </c>
      <c r="AZ154" s="16">
        <v>100000</v>
      </c>
      <c r="BA154" s="16">
        <v>100000</v>
      </c>
      <c r="BB154" s="16">
        <v>0</v>
      </c>
      <c r="BC154" s="16">
        <v>80000</v>
      </c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>
        <f t="shared" si="12"/>
        <v>280000</v>
      </c>
      <c r="BP154" s="16"/>
      <c r="BQ154" s="16"/>
      <c r="BR154" s="16">
        <v>0</v>
      </c>
      <c r="BS154" s="16">
        <v>0</v>
      </c>
      <c r="BT154" s="16">
        <v>100000</v>
      </c>
      <c r="BU154" s="18">
        <f t="shared" si="13"/>
        <v>380000</v>
      </c>
      <c r="BV154" s="18">
        <f t="shared" si="14"/>
        <v>359995.80000000005</v>
      </c>
      <c r="BW154" s="21">
        <v>100000</v>
      </c>
    </row>
    <row r="155" spans="1:75" s="29" customFormat="1" ht="69" customHeight="1" x14ac:dyDescent="0.2">
      <c r="A155" s="8">
        <v>1193</v>
      </c>
      <c r="B155" s="9" t="s">
        <v>157</v>
      </c>
      <c r="C155" s="10" t="s">
        <v>261</v>
      </c>
      <c r="D155" s="11" t="s">
        <v>73</v>
      </c>
      <c r="E155" s="12" t="s">
        <v>154</v>
      </c>
      <c r="F155" s="13">
        <v>34961613</v>
      </c>
      <c r="G155" s="14">
        <f t="shared" si="17"/>
        <v>6992322.6000000006</v>
      </c>
      <c r="H155" s="13">
        <v>39645613</v>
      </c>
      <c r="I155" s="15" t="s">
        <v>262</v>
      </c>
      <c r="J155" s="15" t="s">
        <v>263</v>
      </c>
      <c r="K155" s="16"/>
      <c r="L155" s="16"/>
      <c r="M155" s="16"/>
      <c r="N155" s="16"/>
      <c r="O155" s="16"/>
      <c r="P155" s="16"/>
      <c r="Q155" s="17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>
        <v>0</v>
      </c>
      <c r="BN155" s="16">
        <v>0</v>
      </c>
      <c r="BO155" s="16">
        <f t="shared" si="12"/>
        <v>0</v>
      </c>
      <c r="BP155" s="16">
        <v>0</v>
      </c>
      <c r="BQ155" s="16">
        <v>0</v>
      </c>
      <c r="BR155" s="16">
        <v>400000</v>
      </c>
      <c r="BS155" s="16">
        <v>400000</v>
      </c>
      <c r="BT155" s="16">
        <v>500000</v>
      </c>
      <c r="BU155" s="18">
        <f t="shared" si="13"/>
        <v>1300000</v>
      </c>
      <c r="BV155" s="18">
        <f t="shared" si="14"/>
        <v>5692322.6000000006</v>
      </c>
      <c r="BW155" s="21">
        <v>500000</v>
      </c>
    </row>
    <row r="156" spans="1:75" s="29" customFormat="1" ht="149.25" customHeight="1" x14ac:dyDescent="0.2">
      <c r="A156" s="20">
        <v>833</v>
      </c>
      <c r="B156" s="20" t="s">
        <v>157</v>
      </c>
      <c r="C156" s="20" t="s">
        <v>158</v>
      </c>
      <c r="D156" s="11" t="s">
        <v>73</v>
      </c>
      <c r="E156" s="12" t="s">
        <v>159</v>
      </c>
      <c r="F156" s="14">
        <v>13103035</v>
      </c>
      <c r="G156" s="14">
        <f t="shared" si="17"/>
        <v>2620607</v>
      </c>
      <c r="H156" s="13">
        <v>18851730</v>
      </c>
      <c r="I156" s="13" t="s">
        <v>160</v>
      </c>
      <c r="J156" s="15" t="s">
        <v>161</v>
      </c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>
        <v>0</v>
      </c>
      <c r="BA156" s="16">
        <v>250000</v>
      </c>
      <c r="BB156" s="16">
        <v>100000</v>
      </c>
      <c r="BC156" s="16">
        <v>100000</v>
      </c>
      <c r="BD156" s="16">
        <v>100000</v>
      </c>
      <c r="BE156" s="16">
        <v>200000</v>
      </c>
      <c r="BF156" s="16">
        <v>200000</v>
      </c>
      <c r="BG156" s="16">
        <v>100000</v>
      </c>
      <c r="BH156" s="16">
        <v>100000</v>
      </c>
      <c r="BI156" s="16">
        <v>100000</v>
      </c>
      <c r="BJ156" s="16">
        <v>100000</v>
      </c>
      <c r="BK156" s="16">
        <v>100000</v>
      </c>
      <c r="BL156" s="16">
        <v>50000</v>
      </c>
      <c r="BM156" s="16">
        <v>100000</v>
      </c>
      <c r="BN156" s="16">
        <v>100000</v>
      </c>
      <c r="BO156" s="16">
        <f t="shared" si="12"/>
        <v>1700000</v>
      </c>
      <c r="BP156" s="16">
        <v>100000</v>
      </c>
      <c r="BQ156" s="16">
        <v>100000</v>
      </c>
      <c r="BR156" s="16">
        <v>100000</v>
      </c>
      <c r="BS156" s="16">
        <v>100000</v>
      </c>
      <c r="BT156" s="16">
        <v>150000</v>
      </c>
      <c r="BU156" s="18">
        <f t="shared" si="13"/>
        <v>2250000</v>
      </c>
      <c r="BV156" s="18">
        <f t="shared" si="14"/>
        <v>370607</v>
      </c>
      <c r="BW156" s="21">
        <v>50000</v>
      </c>
    </row>
    <row r="157" spans="1:75" s="29" customFormat="1" ht="148.5" x14ac:dyDescent="0.2">
      <c r="A157" s="20">
        <v>539</v>
      </c>
      <c r="B157" s="20" t="s">
        <v>424</v>
      </c>
      <c r="C157" s="10" t="s">
        <v>429</v>
      </c>
      <c r="D157" s="11" t="s">
        <v>113</v>
      </c>
      <c r="E157" s="12" t="s">
        <v>426</v>
      </c>
      <c r="F157" s="14">
        <v>10223116</v>
      </c>
      <c r="G157" s="14">
        <f t="shared" si="17"/>
        <v>2044623.2000000002</v>
      </c>
      <c r="H157" s="13">
        <v>11888621</v>
      </c>
      <c r="I157" s="15" t="s">
        <v>427</v>
      </c>
      <c r="J157" s="15" t="s">
        <v>428</v>
      </c>
      <c r="K157" s="16"/>
      <c r="L157" s="16"/>
      <c r="M157" s="16"/>
      <c r="N157" s="16"/>
      <c r="O157" s="16"/>
      <c r="P157" s="16"/>
      <c r="Q157" s="17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>
        <v>0</v>
      </c>
      <c r="AP157" s="16"/>
      <c r="AQ157" s="16"/>
      <c r="AR157" s="16"/>
      <c r="AS157" s="16">
        <v>0</v>
      </c>
      <c r="AT157" s="16">
        <v>0</v>
      </c>
      <c r="AU157" s="16">
        <v>400000</v>
      </c>
      <c r="AV157" s="16">
        <v>0</v>
      </c>
      <c r="AW157" s="16">
        <v>0</v>
      </c>
      <c r="AX157" s="16">
        <v>150000</v>
      </c>
      <c r="AY157" s="16">
        <v>100000</v>
      </c>
      <c r="AZ157" s="16">
        <v>100000</v>
      </c>
      <c r="BA157" s="16">
        <v>100000</v>
      </c>
      <c r="BB157" s="16">
        <v>100000</v>
      </c>
      <c r="BC157" s="16">
        <v>50000</v>
      </c>
      <c r="BD157" s="16"/>
      <c r="BE157" s="16">
        <v>40000</v>
      </c>
      <c r="BF157" s="16">
        <v>50000</v>
      </c>
      <c r="BG157" s="16">
        <v>0</v>
      </c>
      <c r="BH157" s="16">
        <v>0</v>
      </c>
      <c r="BI157" s="16"/>
      <c r="BJ157" s="16"/>
      <c r="BK157" s="16"/>
      <c r="BL157" s="16"/>
      <c r="BM157" s="16">
        <v>50000</v>
      </c>
      <c r="BN157" s="16">
        <v>50000</v>
      </c>
      <c r="BO157" s="16">
        <f t="shared" si="12"/>
        <v>1190000</v>
      </c>
      <c r="BP157" s="16"/>
      <c r="BQ157" s="16"/>
      <c r="BR157" s="16">
        <v>80000</v>
      </c>
      <c r="BS157" s="16">
        <v>20000</v>
      </c>
      <c r="BT157" s="16">
        <v>20000</v>
      </c>
      <c r="BU157" s="18">
        <f t="shared" si="13"/>
        <v>1310000</v>
      </c>
      <c r="BV157" s="18">
        <f t="shared" si="14"/>
        <v>734623.20000000019</v>
      </c>
      <c r="BW157" s="21">
        <v>20000</v>
      </c>
    </row>
    <row r="158" spans="1:75" s="29" customFormat="1" ht="148.5" x14ac:dyDescent="0.2">
      <c r="A158" s="20">
        <v>538</v>
      </c>
      <c r="B158" s="20" t="s">
        <v>424</v>
      </c>
      <c r="C158" s="10" t="s">
        <v>425</v>
      </c>
      <c r="D158" s="11" t="s">
        <v>113</v>
      </c>
      <c r="E158" s="12" t="s">
        <v>426</v>
      </c>
      <c r="F158" s="14">
        <v>3374524</v>
      </c>
      <c r="G158" s="14">
        <f t="shared" si="17"/>
        <v>674904.8</v>
      </c>
      <c r="H158" s="13">
        <v>3924286</v>
      </c>
      <c r="I158" s="15" t="s">
        <v>427</v>
      </c>
      <c r="J158" s="15" t="s">
        <v>428</v>
      </c>
      <c r="K158" s="16"/>
      <c r="L158" s="16"/>
      <c r="M158" s="16"/>
      <c r="N158" s="16"/>
      <c r="O158" s="16"/>
      <c r="P158" s="16"/>
      <c r="Q158" s="17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>
        <v>0</v>
      </c>
      <c r="AP158" s="16"/>
      <c r="AQ158" s="16"/>
      <c r="AR158" s="16"/>
      <c r="AS158" s="16">
        <v>0</v>
      </c>
      <c r="AT158" s="16">
        <v>0</v>
      </c>
      <c r="AU158" s="16">
        <v>200000</v>
      </c>
      <c r="AV158" s="16">
        <v>0</v>
      </c>
      <c r="AW158" s="16">
        <v>0</v>
      </c>
      <c r="AX158" s="16">
        <v>0</v>
      </c>
      <c r="AY158" s="16">
        <v>0</v>
      </c>
      <c r="AZ158" s="16">
        <v>100000</v>
      </c>
      <c r="BA158" s="16"/>
      <c r="BB158" s="16">
        <v>50000</v>
      </c>
      <c r="BC158" s="16">
        <v>0</v>
      </c>
      <c r="BD158" s="16"/>
      <c r="BE158" s="16">
        <v>0</v>
      </c>
      <c r="BF158" s="16">
        <v>0</v>
      </c>
      <c r="BG158" s="16">
        <v>0</v>
      </c>
      <c r="BH158" s="16">
        <v>0</v>
      </c>
      <c r="BI158" s="16"/>
      <c r="BJ158" s="16"/>
      <c r="BK158" s="16"/>
      <c r="BL158" s="16"/>
      <c r="BM158" s="16">
        <v>50000</v>
      </c>
      <c r="BN158" s="16">
        <v>20000</v>
      </c>
      <c r="BO158" s="16">
        <f t="shared" si="12"/>
        <v>420000</v>
      </c>
      <c r="BP158" s="16"/>
      <c r="BQ158" s="16"/>
      <c r="BR158" s="16">
        <v>0</v>
      </c>
      <c r="BS158" s="16">
        <v>20000</v>
      </c>
      <c r="BT158" s="16">
        <v>20000</v>
      </c>
      <c r="BU158" s="18">
        <f t="shared" si="13"/>
        <v>460000</v>
      </c>
      <c r="BV158" s="18">
        <f t="shared" si="14"/>
        <v>214904.80000000005</v>
      </c>
      <c r="BW158" s="21">
        <v>20000</v>
      </c>
    </row>
    <row r="159" spans="1:75" s="29" customFormat="1" ht="162" x14ac:dyDescent="0.2">
      <c r="A159" s="20">
        <v>540</v>
      </c>
      <c r="B159" s="20" t="s">
        <v>424</v>
      </c>
      <c r="C159" s="10" t="s">
        <v>430</v>
      </c>
      <c r="D159" s="11" t="s">
        <v>113</v>
      </c>
      <c r="E159" s="12" t="s">
        <v>431</v>
      </c>
      <c r="F159" s="14">
        <v>7436533</v>
      </c>
      <c r="G159" s="14">
        <f t="shared" si="17"/>
        <v>1487306.6</v>
      </c>
      <c r="H159" s="13">
        <v>8648060</v>
      </c>
      <c r="I159" s="15" t="s">
        <v>427</v>
      </c>
      <c r="J159" s="15" t="s">
        <v>428</v>
      </c>
      <c r="K159" s="16"/>
      <c r="L159" s="16"/>
      <c r="M159" s="16"/>
      <c r="N159" s="16"/>
      <c r="O159" s="16"/>
      <c r="P159" s="16"/>
      <c r="Q159" s="17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>
        <v>0</v>
      </c>
      <c r="AP159" s="16"/>
      <c r="AQ159" s="16"/>
      <c r="AR159" s="16"/>
      <c r="AS159" s="16">
        <v>0</v>
      </c>
      <c r="AT159" s="16">
        <v>0</v>
      </c>
      <c r="AU159" s="16">
        <v>0</v>
      </c>
      <c r="AV159" s="16">
        <v>0</v>
      </c>
      <c r="AW159" s="16">
        <v>0</v>
      </c>
      <c r="AX159" s="16">
        <v>150000</v>
      </c>
      <c r="AY159" s="16">
        <v>100000</v>
      </c>
      <c r="AZ159" s="16">
        <v>0</v>
      </c>
      <c r="BA159" s="16">
        <v>100000</v>
      </c>
      <c r="BB159" s="16">
        <v>100000</v>
      </c>
      <c r="BC159" s="16">
        <v>50000</v>
      </c>
      <c r="BD159" s="16"/>
      <c r="BE159" s="16">
        <v>100000</v>
      </c>
      <c r="BF159" s="16">
        <v>50000</v>
      </c>
      <c r="BG159" s="16">
        <v>50000</v>
      </c>
      <c r="BH159" s="16">
        <v>50000</v>
      </c>
      <c r="BI159" s="16"/>
      <c r="BJ159" s="16">
        <v>50000</v>
      </c>
      <c r="BK159" s="16">
        <v>0</v>
      </c>
      <c r="BL159" s="16"/>
      <c r="BM159" s="16">
        <v>50000</v>
      </c>
      <c r="BN159" s="16">
        <v>50000</v>
      </c>
      <c r="BO159" s="16">
        <f t="shared" si="12"/>
        <v>900000</v>
      </c>
      <c r="BP159" s="16"/>
      <c r="BQ159" s="16"/>
      <c r="BR159" s="16">
        <v>80000</v>
      </c>
      <c r="BS159" s="16">
        <v>20000</v>
      </c>
      <c r="BT159" s="16">
        <v>20000</v>
      </c>
      <c r="BU159" s="18">
        <f t="shared" si="13"/>
        <v>1020000</v>
      </c>
      <c r="BV159" s="18">
        <f t="shared" si="14"/>
        <v>467306.60000000009</v>
      </c>
      <c r="BW159" s="21">
        <v>20000</v>
      </c>
    </row>
    <row r="160" spans="1:75" s="29" customFormat="1" ht="162" x14ac:dyDescent="0.2">
      <c r="A160" s="20">
        <v>541</v>
      </c>
      <c r="B160" s="20" t="s">
        <v>424</v>
      </c>
      <c r="C160" s="10" t="s">
        <v>432</v>
      </c>
      <c r="D160" s="11" t="s">
        <v>113</v>
      </c>
      <c r="E160" s="12" t="s">
        <v>433</v>
      </c>
      <c r="F160" s="14">
        <v>3719822</v>
      </c>
      <c r="G160" s="14">
        <f t="shared" si="17"/>
        <v>743964.4</v>
      </c>
      <c r="H160" s="13">
        <v>4325839</v>
      </c>
      <c r="I160" s="15" t="s">
        <v>427</v>
      </c>
      <c r="J160" s="15" t="s">
        <v>428</v>
      </c>
      <c r="K160" s="16"/>
      <c r="L160" s="16"/>
      <c r="M160" s="16"/>
      <c r="N160" s="16"/>
      <c r="O160" s="16"/>
      <c r="P160" s="16"/>
      <c r="Q160" s="17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>
        <v>0</v>
      </c>
      <c r="AP160" s="16"/>
      <c r="AQ160" s="16"/>
      <c r="AR160" s="16"/>
      <c r="AS160" s="16">
        <v>0</v>
      </c>
      <c r="AT160" s="16">
        <v>0</v>
      </c>
      <c r="AU160" s="16">
        <v>0</v>
      </c>
      <c r="AV160" s="16">
        <v>0</v>
      </c>
      <c r="AW160" s="16">
        <v>0</v>
      </c>
      <c r="AX160" s="16">
        <v>100000</v>
      </c>
      <c r="AY160" s="16">
        <v>50000</v>
      </c>
      <c r="AZ160" s="16">
        <v>0</v>
      </c>
      <c r="BA160" s="16">
        <v>100000</v>
      </c>
      <c r="BB160" s="16">
        <v>100000</v>
      </c>
      <c r="BC160" s="16">
        <v>0</v>
      </c>
      <c r="BD160" s="16"/>
      <c r="BE160" s="16">
        <v>0</v>
      </c>
      <c r="BF160" s="16">
        <v>0</v>
      </c>
      <c r="BG160" s="16">
        <v>0</v>
      </c>
      <c r="BH160" s="16">
        <v>0</v>
      </c>
      <c r="BI160" s="16">
        <v>20000</v>
      </c>
      <c r="BJ160" s="16">
        <v>10000</v>
      </c>
      <c r="BK160" s="16">
        <v>0</v>
      </c>
      <c r="BL160" s="16"/>
      <c r="BM160" s="16">
        <v>50000</v>
      </c>
      <c r="BN160" s="16">
        <v>40000</v>
      </c>
      <c r="BO160" s="16">
        <f t="shared" si="12"/>
        <v>470000</v>
      </c>
      <c r="BP160" s="16"/>
      <c r="BQ160" s="16"/>
      <c r="BR160" s="16">
        <v>0</v>
      </c>
      <c r="BS160" s="16">
        <v>20000</v>
      </c>
      <c r="BT160" s="16">
        <v>20000</v>
      </c>
      <c r="BU160" s="18">
        <f t="shared" si="13"/>
        <v>510000</v>
      </c>
      <c r="BV160" s="18">
        <f t="shared" si="14"/>
        <v>233964.40000000002</v>
      </c>
      <c r="BW160" s="21">
        <v>20000</v>
      </c>
    </row>
    <row r="161" spans="1:75" s="29" customFormat="1" ht="59.25" customHeight="1" x14ac:dyDescent="0.2">
      <c r="A161" s="8">
        <v>1234</v>
      </c>
      <c r="B161" s="9" t="s">
        <v>121</v>
      </c>
      <c r="C161" s="10" t="s">
        <v>122</v>
      </c>
      <c r="D161" s="11" t="s">
        <v>73</v>
      </c>
      <c r="E161" s="12" t="s">
        <v>123</v>
      </c>
      <c r="F161" s="13">
        <v>11357268</v>
      </c>
      <c r="G161" s="14">
        <f t="shared" si="17"/>
        <v>2271453.6</v>
      </c>
      <c r="H161" s="13">
        <v>33894776</v>
      </c>
      <c r="I161" s="15" t="s">
        <v>124</v>
      </c>
      <c r="J161" s="15" t="s">
        <v>125</v>
      </c>
      <c r="K161" s="16"/>
      <c r="L161" s="16"/>
      <c r="M161" s="16"/>
      <c r="N161" s="16"/>
      <c r="O161" s="16"/>
      <c r="P161" s="16"/>
      <c r="Q161" s="17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>
        <v>0</v>
      </c>
      <c r="BO161" s="16">
        <f t="shared" si="12"/>
        <v>0</v>
      </c>
      <c r="BP161" s="16">
        <v>200000</v>
      </c>
      <c r="BQ161" s="16">
        <v>300000</v>
      </c>
      <c r="BR161" s="16">
        <v>200000</v>
      </c>
      <c r="BS161" s="16">
        <v>200000</v>
      </c>
      <c r="BT161" s="16">
        <v>300000</v>
      </c>
      <c r="BU161" s="18">
        <f t="shared" si="13"/>
        <v>1200000</v>
      </c>
      <c r="BV161" s="18">
        <f t="shared" si="14"/>
        <v>1071453.6000000001</v>
      </c>
      <c r="BW161" s="21">
        <v>300000</v>
      </c>
    </row>
    <row r="162" spans="1:75" s="29" customFormat="1" ht="59.25" customHeight="1" x14ac:dyDescent="0.2">
      <c r="A162" s="8">
        <v>1281</v>
      </c>
      <c r="B162" s="9" t="s">
        <v>236</v>
      </c>
      <c r="C162" s="10" t="s">
        <v>237</v>
      </c>
      <c r="D162" s="11" t="s">
        <v>73</v>
      </c>
      <c r="E162" s="12" t="s">
        <v>108</v>
      </c>
      <c r="F162" s="13">
        <v>5745583.7599999998</v>
      </c>
      <c r="G162" s="14">
        <f t="shared" si="17"/>
        <v>1149116.7520000001</v>
      </c>
      <c r="H162" s="13">
        <v>6656544.2000000002</v>
      </c>
      <c r="I162" s="15" t="s">
        <v>238</v>
      </c>
      <c r="J162" s="15" t="s">
        <v>239</v>
      </c>
      <c r="K162" s="16"/>
      <c r="L162" s="16"/>
      <c r="M162" s="16"/>
      <c r="N162" s="16"/>
      <c r="O162" s="16"/>
      <c r="P162" s="16"/>
      <c r="Q162" s="17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>
        <f t="shared" si="12"/>
        <v>0</v>
      </c>
      <c r="BP162" s="16"/>
      <c r="BQ162" s="16"/>
      <c r="BR162" s="16"/>
      <c r="BS162" s="16">
        <v>0</v>
      </c>
      <c r="BT162" s="16">
        <v>300000</v>
      </c>
      <c r="BU162" s="18">
        <f t="shared" si="13"/>
        <v>300000</v>
      </c>
      <c r="BV162" s="18">
        <f t="shared" si="14"/>
        <v>849116.75200000009</v>
      </c>
      <c r="BW162" s="21">
        <v>300000</v>
      </c>
    </row>
    <row r="163" spans="1:75" s="29" customFormat="1" ht="59.25" customHeight="1" x14ac:dyDescent="0.2">
      <c r="A163" s="8">
        <v>1282</v>
      </c>
      <c r="B163" s="9" t="s">
        <v>111</v>
      </c>
      <c r="C163" s="10" t="s">
        <v>171</v>
      </c>
      <c r="D163" s="11" t="s">
        <v>113</v>
      </c>
      <c r="E163" s="12" t="s">
        <v>108</v>
      </c>
      <c r="F163" s="13">
        <v>20395150</v>
      </c>
      <c r="G163" s="14">
        <f t="shared" si="17"/>
        <v>4079030</v>
      </c>
      <c r="H163" s="13">
        <v>22431050</v>
      </c>
      <c r="I163" s="15" t="s">
        <v>172</v>
      </c>
      <c r="J163" s="15" t="s">
        <v>173</v>
      </c>
      <c r="K163" s="16"/>
      <c r="L163" s="16"/>
      <c r="M163" s="16"/>
      <c r="N163" s="16"/>
      <c r="O163" s="16"/>
      <c r="P163" s="16"/>
      <c r="Q163" s="17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>
        <f t="shared" si="12"/>
        <v>0</v>
      </c>
      <c r="BP163" s="16"/>
      <c r="BQ163" s="16"/>
      <c r="BR163" s="16"/>
      <c r="BS163" s="16">
        <v>400000</v>
      </c>
      <c r="BT163" s="16">
        <v>400000</v>
      </c>
      <c r="BU163" s="18">
        <f t="shared" si="13"/>
        <v>800000</v>
      </c>
      <c r="BV163" s="18">
        <f t="shared" si="14"/>
        <v>3279030</v>
      </c>
      <c r="BW163" s="21">
        <v>500000</v>
      </c>
    </row>
    <row r="164" spans="1:75" s="29" customFormat="1" ht="81" x14ac:dyDescent="0.2">
      <c r="A164" s="8">
        <v>1123</v>
      </c>
      <c r="B164" s="9" t="s">
        <v>111</v>
      </c>
      <c r="C164" s="10" t="s">
        <v>403</v>
      </c>
      <c r="D164" s="11" t="s">
        <v>113</v>
      </c>
      <c r="E164" s="12" t="s">
        <v>114</v>
      </c>
      <c r="F164" s="13">
        <v>9319274</v>
      </c>
      <c r="G164" s="14">
        <f t="shared" si="17"/>
        <v>1863854.8</v>
      </c>
      <c r="H164" s="13">
        <v>11552674</v>
      </c>
      <c r="I164" s="15" t="s">
        <v>404</v>
      </c>
      <c r="J164" s="15" t="s">
        <v>405</v>
      </c>
      <c r="K164" s="16"/>
      <c r="L164" s="16"/>
      <c r="M164" s="16"/>
      <c r="N164" s="16"/>
      <c r="O164" s="16"/>
      <c r="P164" s="16"/>
      <c r="Q164" s="17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>
        <v>0</v>
      </c>
      <c r="BJ164" s="16">
        <v>0</v>
      </c>
      <c r="BK164" s="16">
        <v>100000</v>
      </c>
      <c r="BL164" s="16">
        <v>100000</v>
      </c>
      <c r="BM164" s="16">
        <v>100000</v>
      </c>
      <c r="BN164" s="16">
        <v>100000</v>
      </c>
      <c r="BO164" s="16">
        <f t="shared" si="12"/>
        <v>400000</v>
      </c>
      <c r="BP164" s="16">
        <v>100000</v>
      </c>
      <c r="BQ164" s="16">
        <v>100000</v>
      </c>
      <c r="BR164" s="16">
        <v>100000</v>
      </c>
      <c r="BS164" s="16">
        <v>100000</v>
      </c>
      <c r="BT164" s="16">
        <v>200000</v>
      </c>
      <c r="BU164" s="18">
        <f t="shared" si="13"/>
        <v>1000000</v>
      </c>
      <c r="BV164" s="18">
        <f t="shared" si="14"/>
        <v>863854.8</v>
      </c>
      <c r="BW164" s="21">
        <v>200000</v>
      </c>
    </row>
    <row r="165" spans="1:75" s="29" customFormat="1" ht="148.5" x14ac:dyDescent="0.2">
      <c r="A165" s="20">
        <v>811</v>
      </c>
      <c r="B165" s="20" t="s">
        <v>111</v>
      </c>
      <c r="C165" s="20" t="s">
        <v>411</v>
      </c>
      <c r="D165" s="11" t="s">
        <v>73</v>
      </c>
      <c r="E165" s="12" t="s">
        <v>296</v>
      </c>
      <c r="F165" s="14">
        <v>14357374</v>
      </c>
      <c r="G165" s="14">
        <f t="shared" si="17"/>
        <v>2871474.8000000003</v>
      </c>
      <c r="H165" s="13">
        <v>16993407</v>
      </c>
      <c r="I165" s="13" t="s">
        <v>412</v>
      </c>
      <c r="J165" s="15" t="s">
        <v>413</v>
      </c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>
        <v>0</v>
      </c>
      <c r="AZ165" s="16">
        <v>0</v>
      </c>
      <c r="BA165" s="16">
        <v>200000</v>
      </c>
      <c r="BB165" s="16">
        <v>200000</v>
      </c>
      <c r="BC165" s="16">
        <v>200000</v>
      </c>
      <c r="BD165" s="16">
        <v>100000</v>
      </c>
      <c r="BE165" s="16">
        <v>100000</v>
      </c>
      <c r="BF165" s="16">
        <v>100000</v>
      </c>
      <c r="BG165" s="16">
        <v>100000</v>
      </c>
      <c r="BH165" s="16">
        <v>100000</v>
      </c>
      <c r="BI165" s="16">
        <v>100000</v>
      </c>
      <c r="BJ165" s="16">
        <v>100000</v>
      </c>
      <c r="BK165" s="16">
        <v>100000</v>
      </c>
      <c r="BL165" s="16">
        <v>50000</v>
      </c>
      <c r="BM165" s="16">
        <v>100000</v>
      </c>
      <c r="BN165" s="16">
        <v>100000</v>
      </c>
      <c r="BO165" s="16">
        <f t="shared" si="12"/>
        <v>1650000</v>
      </c>
      <c r="BP165" s="16">
        <v>100000</v>
      </c>
      <c r="BQ165" s="16">
        <v>100000</v>
      </c>
      <c r="BR165" s="16">
        <v>100000</v>
      </c>
      <c r="BS165" s="16">
        <v>100000</v>
      </c>
      <c r="BT165" s="16">
        <v>100000</v>
      </c>
      <c r="BU165" s="18">
        <f t="shared" si="13"/>
        <v>2150000</v>
      </c>
      <c r="BV165" s="18">
        <f t="shared" si="14"/>
        <v>721474.80000000028</v>
      </c>
      <c r="BW165" s="21">
        <v>100000</v>
      </c>
    </row>
    <row r="166" spans="1:75" s="29" customFormat="1" ht="108" x14ac:dyDescent="0.2">
      <c r="A166" s="20">
        <v>1018</v>
      </c>
      <c r="B166" s="9" t="s">
        <v>111</v>
      </c>
      <c r="C166" s="10" t="s">
        <v>203</v>
      </c>
      <c r="D166" s="11" t="s">
        <v>73</v>
      </c>
      <c r="E166" s="12" t="s">
        <v>204</v>
      </c>
      <c r="F166" s="13">
        <v>8388654</v>
      </c>
      <c r="G166" s="14">
        <f t="shared" si="17"/>
        <v>1677730.8</v>
      </c>
      <c r="H166" s="13">
        <v>9792854</v>
      </c>
      <c r="I166" s="15" t="s">
        <v>196</v>
      </c>
      <c r="J166" s="15" t="s">
        <v>205</v>
      </c>
      <c r="K166" s="16"/>
      <c r="L166" s="16"/>
      <c r="M166" s="16"/>
      <c r="N166" s="16"/>
      <c r="O166" s="16"/>
      <c r="P166" s="16"/>
      <c r="Q166" s="17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>
        <v>0</v>
      </c>
      <c r="BH166" s="16">
        <v>0</v>
      </c>
      <c r="BI166" s="16">
        <v>0</v>
      </c>
      <c r="BJ166" s="16">
        <v>200000</v>
      </c>
      <c r="BK166" s="16">
        <v>100000</v>
      </c>
      <c r="BL166" s="16">
        <v>100000</v>
      </c>
      <c r="BM166" s="16">
        <v>100000</v>
      </c>
      <c r="BN166" s="16">
        <v>100000</v>
      </c>
      <c r="BO166" s="16">
        <f t="shared" si="12"/>
        <v>600000</v>
      </c>
      <c r="BP166" s="16">
        <v>100000</v>
      </c>
      <c r="BQ166" s="16">
        <v>0</v>
      </c>
      <c r="BR166" s="16">
        <v>100000</v>
      </c>
      <c r="BS166" s="16">
        <v>100000</v>
      </c>
      <c r="BT166" s="16">
        <v>100000</v>
      </c>
      <c r="BU166" s="18">
        <f t="shared" si="13"/>
        <v>1000000</v>
      </c>
      <c r="BV166" s="18">
        <f t="shared" si="14"/>
        <v>677730.8</v>
      </c>
      <c r="BW166" s="21">
        <v>100000</v>
      </c>
    </row>
    <row r="167" spans="1:75" s="29" customFormat="1" ht="81" x14ac:dyDescent="0.2">
      <c r="A167" s="8">
        <v>1124</v>
      </c>
      <c r="B167" s="9" t="s">
        <v>111</v>
      </c>
      <c r="C167" s="10" t="s">
        <v>406</v>
      </c>
      <c r="D167" s="11" t="s">
        <v>113</v>
      </c>
      <c r="E167" s="12" t="s">
        <v>114</v>
      </c>
      <c r="F167" s="13">
        <v>13077144</v>
      </c>
      <c r="G167" s="14">
        <f t="shared" si="17"/>
        <v>2615428.8000000003</v>
      </c>
      <c r="H167" s="13">
        <v>16091188</v>
      </c>
      <c r="I167" s="15" t="s">
        <v>407</v>
      </c>
      <c r="J167" s="15" t="s">
        <v>405</v>
      </c>
      <c r="K167" s="16"/>
      <c r="L167" s="16"/>
      <c r="M167" s="16"/>
      <c r="N167" s="16"/>
      <c r="O167" s="16"/>
      <c r="P167" s="16"/>
      <c r="Q167" s="17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>
        <v>0</v>
      </c>
      <c r="BJ167" s="16">
        <v>0</v>
      </c>
      <c r="BK167" s="16">
        <v>100000</v>
      </c>
      <c r="BL167" s="16">
        <v>100000</v>
      </c>
      <c r="BM167" s="16">
        <v>100000</v>
      </c>
      <c r="BN167" s="16">
        <v>100000</v>
      </c>
      <c r="BO167" s="16">
        <f t="shared" si="12"/>
        <v>400000</v>
      </c>
      <c r="BP167" s="16">
        <v>100000</v>
      </c>
      <c r="BQ167" s="16">
        <v>100000</v>
      </c>
      <c r="BR167" s="16">
        <v>100000</v>
      </c>
      <c r="BS167" s="16">
        <v>100000</v>
      </c>
      <c r="BT167" s="16">
        <v>200000</v>
      </c>
      <c r="BU167" s="18">
        <f t="shared" si="13"/>
        <v>1000000</v>
      </c>
      <c r="BV167" s="18">
        <f t="shared" si="14"/>
        <v>1615428.8000000003</v>
      </c>
      <c r="BW167" s="21">
        <v>200000</v>
      </c>
    </row>
    <row r="168" spans="1:75" s="29" customFormat="1" ht="81" x14ac:dyDescent="0.2">
      <c r="A168" s="8">
        <v>1125</v>
      </c>
      <c r="B168" s="9" t="s">
        <v>111</v>
      </c>
      <c r="C168" s="10" t="s">
        <v>408</v>
      </c>
      <c r="D168" s="11" t="s">
        <v>113</v>
      </c>
      <c r="E168" s="12" t="s">
        <v>114</v>
      </c>
      <c r="F168" s="13">
        <v>5980538</v>
      </c>
      <c r="G168" s="14">
        <f t="shared" si="17"/>
        <v>1196107.6000000001</v>
      </c>
      <c r="H168" s="13">
        <v>7219600</v>
      </c>
      <c r="I168" s="15" t="s">
        <v>407</v>
      </c>
      <c r="J168" s="15" t="s">
        <v>405</v>
      </c>
      <c r="K168" s="16"/>
      <c r="L168" s="16"/>
      <c r="M168" s="16"/>
      <c r="N168" s="16"/>
      <c r="O168" s="16"/>
      <c r="P168" s="16"/>
      <c r="Q168" s="17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>
        <v>0</v>
      </c>
      <c r="BJ168" s="16">
        <v>0</v>
      </c>
      <c r="BK168" s="16">
        <v>0</v>
      </c>
      <c r="BL168" s="16">
        <v>80000</v>
      </c>
      <c r="BM168" s="16">
        <v>100000</v>
      </c>
      <c r="BN168" s="16">
        <v>100000</v>
      </c>
      <c r="BO168" s="16">
        <f t="shared" si="12"/>
        <v>280000</v>
      </c>
      <c r="BP168" s="16">
        <v>100000</v>
      </c>
      <c r="BQ168" s="16">
        <v>100000</v>
      </c>
      <c r="BR168" s="16">
        <v>100000</v>
      </c>
      <c r="BS168" s="16">
        <v>20000</v>
      </c>
      <c r="BT168" s="16">
        <v>100000</v>
      </c>
      <c r="BU168" s="18">
        <f t="shared" si="13"/>
        <v>700000</v>
      </c>
      <c r="BV168" s="18">
        <f t="shared" si="14"/>
        <v>496107.60000000009</v>
      </c>
      <c r="BW168" s="21">
        <v>100000</v>
      </c>
    </row>
    <row r="169" spans="1:75" s="29" customFormat="1" ht="81" x14ac:dyDescent="0.2">
      <c r="A169" s="8">
        <v>1126</v>
      </c>
      <c r="B169" s="9" t="s">
        <v>111</v>
      </c>
      <c r="C169" s="10" t="s">
        <v>409</v>
      </c>
      <c r="D169" s="11" t="s">
        <v>113</v>
      </c>
      <c r="E169" s="12" t="s">
        <v>114</v>
      </c>
      <c r="F169" s="13">
        <v>8635550</v>
      </c>
      <c r="G169" s="14">
        <f t="shared" si="17"/>
        <v>1727110</v>
      </c>
      <c r="H169" s="13">
        <v>11007900</v>
      </c>
      <c r="I169" s="15" t="s">
        <v>407</v>
      </c>
      <c r="J169" s="15" t="s">
        <v>405</v>
      </c>
      <c r="K169" s="16"/>
      <c r="L169" s="16"/>
      <c r="M169" s="16"/>
      <c r="N169" s="16"/>
      <c r="O169" s="16"/>
      <c r="P169" s="16"/>
      <c r="Q169" s="17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>
        <v>0</v>
      </c>
      <c r="BJ169" s="16">
        <v>0</v>
      </c>
      <c r="BK169" s="16">
        <v>100000</v>
      </c>
      <c r="BL169" s="16">
        <v>100000</v>
      </c>
      <c r="BM169" s="16">
        <v>100000</v>
      </c>
      <c r="BN169" s="16">
        <v>100000</v>
      </c>
      <c r="BO169" s="16">
        <f t="shared" si="12"/>
        <v>400000</v>
      </c>
      <c r="BP169" s="16">
        <v>100000</v>
      </c>
      <c r="BQ169" s="16">
        <v>100000</v>
      </c>
      <c r="BR169" s="16">
        <v>100000</v>
      </c>
      <c r="BS169" s="16">
        <v>100000</v>
      </c>
      <c r="BT169" s="16">
        <v>200000</v>
      </c>
      <c r="BU169" s="18">
        <f t="shared" si="13"/>
        <v>1000000</v>
      </c>
      <c r="BV169" s="18">
        <f t="shared" si="14"/>
        <v>727110</v>
      </c>
      <c r="BW169" s="21">
        <v>200000</v>
      </c>
    </row>
    <row r="170" spans="1:75" s="29" customFormat="1" ht="51.75" customHeight="1" x14ac:dyDescent="0.2">
      <c r="A170" s="8">
        <v>1237</v>
      </c>
      <c r="B170" s="9" t="s">
        <v>111</v>
      </c>
      <c r="C170" s="10" t="s">
        <v>439</v>
      </c>
      <c r="D170" s="11" t="s">
        <v>88</v>
      </c>
      <c r="E170" s="12" t="s">
        <v>422</v>
      </c>
      <c r="F170" s="13">
        <v>1368420</v>
      </c>
      <c r="G170" s="14">
        <f t="shared" si="17"/>
        <v>273684</v>
      </c>
      <c r="H170" s="13">
        <v>2274963</v>
      </c>
      <c r="I170" s="15" t="s">
        <v>440</v>
      </c>
      <c r="J170" s="15" t="s">
        <v>441</v>
      </c>
      <c r="K170" s="16"/>
      <c r="L170" s="16"/>
      <c r="M170" s="16"/>
      <c r="N170" s="16"/>
      <c r="O170" s="16"/>
      <c r="P170" s="16"/>
      <c r="Q170" s="17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>
        <f t="shared" si="12"/>
        <v>0</v>
      </c>
      <c r="BP170" s="16">
        <v>0</v>
      </c>
      <c r="BQ170" s="16">
        <v>100000</v>
      </c>
      <c r="BR170" s="16">
        <v>30000</v>
      </c>
      <c r="BS170" s="16">
        <v>0</v>
      </c>
      <c r="BT170" s="16">
        <v>20000</v>
      </c>
      <c r="BU170" s="18">
        <f t="shared" si="13"/>
        <v>150000</v>
      </c>
      <c r="BV170" s="18">
        <f t="shared" si="14"/>
        <v>123684</v>
      </c>
      <c r="BW170" s="21">
        <v>20000</v>
      </c>
    </row>
    <row r="171" spans="1:75" s="29" customFormat="1" ht="131.25" customHeight="1" x14ac:dyDescent="0.2">
      <c r="A171" s="20">
        <v>620</v>
      </c>
      <c r="B171" s="20" t="s">
        <v>111</v>
      </c>
      <c r="C171" s="10" t="s">
        <v>390</v>
      </c>
      <c r="D171" s="11" t="s">
        <v>164</v>
      </c>
      <c r="E171" s="12" t="s">
        <v>391</v>
      </c>
      <c r="F171" s="14">
        <v>21673128</v>
      </c>
      <c r="G171" s="14">
        <f t="shared" si="17"/>
        <v>4334625.6000000006</v>
      </c>
      <c r="H171" s="13">
        <v>28808289</v>
      </c>
      <c r="I171" s="15" t="s">
        <v>392</v>
      </c>
      <c r="J171" s="15" t="s">
        <v>393</v>
      </c>
      <c r="K171" s="16"/>
      <c r="L171" s="16"/>
      <c r="M171" s="16"/>
      <c r="N171" s="16"/>
      <c r="O171" s="16"/>
      <c r="P171" s="16"/>
      <c r="Q171" s="17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>
        <v>0</v>
      </c>
      <c r="AS171" s="16">
        <v>0</v>
      </c>
      <c r="AT171" s="16">
        <v>0</v>
      </c>
      <c r="AU171" s="16">
        <v>0</v>
      </c>
      <c r="AV171" s="16">
        <v>400000</v>
      </c>
      <c r="AW171" s="16">
        <v>400000</v>
      </c>
      <c r="AX171" s="16">
        <v>400000</v>
      </c>
      <c r="AY171" s="16">
        <v>300000</v>
      </c>
      <c r="AZ171" s="16">
        <v>300000</v>
      </c>
      <c r="BA171" s="16">
        <v>300000</v>
      </c>
      <c r="BB171" s="16"/>
      <c r="BC171" s="16"/>
      <c r="BD171" s="16"/>
      <c r="BE171" s="16">
        <v>300000</v>
      </c>
      <c r="BF171" s="16">
        <v>300000</v>
      </c>
      <c r="BG171" s="16">
        <v>300000</v>
      </c>
      <c r="BH171" s="16">
        <v>300000</v>
      </c>
      <c r="BI171" s="16">
        <v>300000</v>
      </c>
      <c r="BJ171" s="16"/>
      <c r="BK171" s="16"/>
      <c r="BL171" s="16"/>
      <c r="BM171" s="16"/>
      <c r="BN171" s="16"/>
      <c r="BO171" s="16">
        <f t="shared" ref="BO171:BO182" si="18">SUM(K171:BN171)</f>
        <v>3600000</v>
      </c>
      <c r="BP171" s="16"/>
      <c r="BQ171" s="16"/>
      <c r="BR171" s="16"/>
      <c r="BS171" s="16"/>
      <c r="BT171" s="16">
        <v>20000</v>
      </c>
      <c r="BU171" s="18">
        <f t="shared" ref="BU171:BU182" si="19">SUM(BO171:BT171)</f>
        <v>3620000</v>
      </c>
      <c r="BV171" s="18">
        <f t="shared" ref="BV171:BV182" si="20">SUM(G171-BU171)</f>
        <v>714625.60000000056</v>
      </c>
      <c r="BW171" s="21">
        <v>20000</v>
      </c>
    </row>
    <row r="172" spans="1:75" s="29" customFormat="1" ht="138.75" customHeight="1" x14ac:dyDescent="0.2">
      <c r="A172" s="20">
        <v>849</v>
      </c>
      <c r="B172" s="20" t="s">
        <v>111</v>
      </c>
      <c r="C172" s="20" t="s">
        <v>194</v>
      </c>
      <c r="D172" s="11" t="s">
        <v>88</v>
      </c>
      <c r="E172" s="12" t="s">
        <v>195</v>
      </c>
      <c r="F172" s="14">
        <v>9043374</v>
      </c>
      <c r="G172" s="14">
        <f t="shared" si="17"/>
        <v>1808674.8</v>
      </c>
      <c r="H172" s="13">
        <v>11424900</v>
      </c>
      <c r="I172" s="13" t="s">
        <v>196</v>
      </c>
      <c r="J172" s="15" t="s">
        <v>197</v>
      </c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>
        <v>0</v>
      </c>
      <c r="BD172" s="16">
        <v>0</v>
      </c>
      <c r="BE172" s="16">
        <v>100000</v>
      </c>
      <c r="BF172" s="16">
        <v>100000</v>
      </c>
      <c r="BG172" s="16">
        <v>100000</v>
      </c>
      <c r="BH172" s="16">
        <v>100000</v>
      </c>
      <c r="BI172" s="16">
        <v>100000</v>
      </c>
      <c r="BJ172" s="16">
        <v>100000</v>
      </c>
      <c r="BK172" s="16">
        <v>100000</v>
      </c>
      <c r="BL172" s="16">
        <v>80000</v>
      </c>
      <c r="BM172" s="16">
        <v>80000</v>
      </c>
      <c r="BN172" s="16">
        <v>80000</v>
      </c>
      <c r="BO172" s="16">
        <f t="shared" si="18"/>
        <v>940000</v>
      </c>
      <c r="BP172" s="16">
        <v>100000</v>
      </c>
      <c r="BQ172" s="16">
        <v>100000</v>
      </c>
      <c r="BR172" s="16">
        <v>80000</v>
      </c>
      <c r="BS172" s="16">
        <v>0</v>
      </c>
      <c r="BT172" s="16">
        <v>80000</v>
      </c>
      <c r="BU172" s="18">
        <f t="shared" si="19"/>
        <v>1300000</v>
      </c>
      <c r="BV172" s="18">
        <f t="shared" si="20"/>
        <v>508674.80000000005</v>
      </c>
      <c r="BW172" s="21">
        <v>20000</v>
      </c>
    </row>
    <row r="173" spans="1:75" s="29" customFormat="1" ht="57.75" customHeight="1" x14ac:dyDescent="0.2">
      <c r="A173" s="8">
        <v>1235</v>
      </c>
      <c r="B173" s="9" t="s">
        <v>111</v>
      </c>
      <c r="C173" s="10" t="s">
        <v>226</v>
      </c>
      <c r="D173" s="11" t="s">
        <v>96</v>
      </c>
      <c r="E173" s="12" t="s">
        <v>123</v>
      </c>
      <c r="F173" s="13">
        <v>5541350</v>
      </c>
      <c r="G173" s="14">
        <f t="shared" si="17"/>
        <v>1108270</v>
      </c>
      <c r="H173" s="13">
        <v>6922500</v>
      </c>
      <c r="I173" s="15" t="s">
        <v>227</v>
      </c>
      <c r="J173" s="15" t="s">
        <v>228</v>
      </c>
      <c r="K173" s="16"/>
      <c r="L173" s="16"/>
      <c r="M173" s="16"/>
      <c r="N173" s="16"/>
      <c r="O173" s="16"/>
      <c r="P173" s="16"/>
      <c r="Q173" s="17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>
        <v>200000</v>
      </c>
      <c r="BO173" s="16">
        <f t="shared" si="18"/>
        <v>200000</v>
      </c>
      <c r="BP173" s="16">
        <v>200000</v>
      </c>
      <c r="BQ173" s="16">
        <v>100000</v>
      </c>
      <c r="BR173" s="16">
        <v>100000</v>
      </c>
      <c r="BS173" s="16">
        <v>100000</v>
      </c>
      <c r="BT173" s="16">
        <v>100000</v>
      </c>
      <c r="BU173" s="18">
        <f t="shared" si="19"/>
        <v>800000</v>
      </c>
      <c r="BV173" s="18">
        <f t="shared" si="20"/>
        <v>308270</v>
      </c>
      <c r="BW173" s="21">
        <v>200000</v>
      </c>
    </row>
    <row r="174" spans="1:75" s="29" customFormat="1" ht="81" x14ac:dyDescent="0.2">
      <c r="A174" s="8">
        <v>1127</v>
      </c>
      <c r="B174" s="9" t="s">
        <v>111</v>
      </c>
      <c r="C174" s="10" t="s">
        <v>112</v>
      </c>
      <c r="D174" s="11" t="s">
        <v>113</v>
      </c>
      <c r="E174" s="12" t="s">
        <v>114</v>
      </c>
      <c r="F174" s="13">
        <v>38095086</v>
      </c>
      <c r="G174" s="14">
        <f t="shared" si="17"/>
        <v>7619017.2000000002</v>
      </c>
      <c r="H174" s="13">
        <v>55000000</v>
      </c>
      <c r="I174" s="15" t="s">
        <v>115</v>
      </c>
      <c r="J174" s="15" t="s">
        <v>116</v>
      </c>
      <c r="K174" s="16"/>
      <c r="L174" s="16"/>
      <c r="M174" s="16"/>
      <c r="N174" s="16"/>
      <c r="O174" s="16"/>
      <c r="P174" s="16"/>
      <c r="Q174" s="17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>
        <v>0</v>
      </c>
      <c r="BJ174" s="16">
        <v>400000</v>
      </c>
      <c r="BK174" s="16">
        <v>400000</v>
      </c>
      <c r="BL174" s="16">
        <v>300000</v>
      </c>
      <c r="BM174" s="16">
        <v>400000</v>
      </c>
      <c r="BN174" s="16">
        <v>300000</v>
      </c>
      <c r="BO174" s="16">
        <f t="shared" si="18"/>
        <v>1800000</v>
      </c>
      <c r="BP174" s="16">
        <v>400000</v>
      </c>
      <c r="BQ174" s="16">
        <v>400000</v>
      </c>
      <c r="BR174" s="16">
        <v>400000</v>
      </c>
      <c r="BS174" s="16">
        <v>400000</v>
      </c>
      <c r="BT174" s="16">
        <v>400000</v>
      </c>
      <c r="BU174" s="18">
        <f t="shared" si="19"/>
        <v>3800000</v>
      </c>
      <c r="BV174" s="18">
        <f t="shared" si="20"/>
        <v>3819017.2</v>
      </c>
      <c r="BW174" s="21">
        <v>200000</v>
      </c>
    </row>
    <row r="175" spans="1:75" s="29" customFormat="1" ht="63.75" customHeight="1" x14ac:dyDescent="0.2">
      <c r="A175" s="8">
        <v>1185</v>
      </c>
      <c r="B175" s="9" t="s">
        <v>111</v>
      </c>
      <c r="C175" s="10" t="s">
        <v>506</v>
      </c>
      <c r="D175" s="11" t="s">
        <v>73</v>
      </c>
      <c r="E175" s="12" t="s">
        <v>123</v>
      </c>
      <c r="F175" s="13">
        <v>12118726</v>
      </c>
      <c r="G175" s="14">
        <f t="shared" si="17"/>
        <v>2423745.2000000002</v>
      </c>
      <c r="H175" s="13">
        <v>14836326</v>
      </c>
      <c r="I175" s="15" t="s">
        <v>507</v>
      </c>
      <c r="J175" s="15" t="s">
        <v>508</v>
      </c>
      <c r="K175" s="16"/>
      <c r="L175" s="16"/>
      <c r="M175" s="16"/>
      <c r="N175" s="16"/>
      <c r="O175" s="16"/>
      <c r="P175" s="16"/>
      <c r="Q175" s="17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>
        <v>0</v>
      </c>
      <c r="BO175" s="16">
        <f t="shared" si="18"/>
        <v>0</v>
      </c>
      <c r="BP175" s="16">
        <v>0</v>
      </c>
      <c r="BQ175" s="16">
        <v>300000</v>
      </c>
      <c r="BR175" s="16">
        <v>100000</v>
      </c>
      <c r="BS175" s="16">
        <v>100000</v>
      </c>
      <c r="BT175" s="16">
        <v>200000</v>
      </c>
      <c r="BU175" s="18">
        <f t="shared" si="19"/>
        <v>700000</v>
      </c>
      <c r="BV175" s="18">
        <f t="shared" si="20"/>
        <v>1723745.2000000002</v>
      </c>
      <c r="BW175" s="21">
        <v>100000</v>
      </c>
    </row>
    <row r="176" spans="1:75" s="29" customFormat="1" ht="68.25" customHeight="1" x14ac:dyDescent="0.2">
      <c r="A176" s="8">
        <v>1194</v>
      </c>
      <c r="B176" s="9" t="s">
        <v>111</v>
      </c>
      <c r="C176" s="10" t="s">
        <v>410</v>
      </c>
      <c r="D176" s="11" t="s">
        <v>113</v>
      </c>
      <c r="E176" s="12" t="s">
        <v>154</v>
      </c>
      <c r="F176" s="13">
        <v>9617674</v>
      </c>
      <c r="G176" s="14">
        <f t="shared" si="17"/>
        <v>1923534.8</v>
      </c>
      <c r="H176" s="13">
        <v>15917649</v>
      </c>
      <c r="I176" s="15" t="s">
        <v>100</v>
      </c>
      <c r="J176" s="15" t="s">
        <v>101</v>
      </c>
      <c r="K176" s="16"/>
      <c r="L176" s="16"/>
      <c r="M176" s="16"/>
      <c r="N176" s="16"/>
      <c r="O176" s="16"/>
      <c r="P176" s="16"/>
      <c r="Q176" s="17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>
        <v>0</v>
      </c>
      <c r="BN176" s="16">
        <v>200000</v>
      </c>
      <c r="BO176" s="16">
        <f t="shared" si="18"/>
        <v>200000</v>
      </c>
      <c r="BP176" s="16">
        <v>200000</v>
      </c>
      <c r="BQ176" s="16">
        <v>200000</v>
      </c>
      <c r="BR176" s="16">
        <v>100000</v>
      </c>
      <c r="BS176" s="16">
        <v>100000</v>
      </c>
      <c r="BT176" s="16">
        <v>900000</v>
      </c>
      <c r="BU176" s="18">
        <f t="shared" si="19"/>
        <v>1700000</v>
      </c>
      <c r="BV176" s="18">
        <f t="shared" si="20"/>
        <v>223534.80000000005</v>
      </c>
      <c r="BW176" s="21">
        <v>50000</v>
      </c>
    </row>
    <row r="177" spans="1:75" s="29" customFormat="1" ht="114" customHeight="1" x14ac:dyDescent="0.2">
      <c r="A177" s="20">
        <v>1041</v>
      </c>
      <c r="B177" s="9" t="s">
        <v>111</v>
      </c>
      <c r="C177" s="10" t="s">
        <v>310</v>
      </c>
      <c r="D177" s="11" t="s">
        <v>113</v>
      </c>
      <c r="E177" s="12" t="s">
        <v>200</v>
      </c>
      <c r="F177" s="13">
        <v>11431488</v>
      </c>
      <c r="G177" s="14">
        <f t="shared" si="17"/>
        <v>2286297.6</v>
      </c>
      <c r="H177" s="13">
        <v>15814017</v>
      </c>
      <c r="I177" s="15" t="s">
        <v>311</v>
      </c>
      <c r="J177" s="15" t="s">
        <v>312</v>
      </c>
      <c r="K177" s="16"/>
      <c r="L177" s="16"/>
      <c r="M177" s="16"/>
      <c r="N177" s="16"/>
      <c r="O177" s="16"/>
      <c r="P177" s="16"/>
      <c r="Q177" s="17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>
        <v>0</v>
      </c>
      <c r="BG177" s="16">
        <v>0</v>
      </c>
      <c r="BH177" s="16">
        <v>0</v>
      </c>
      <c r="BI177" s="16">
        <v>0</v>
      </c>
      <c r="BJ177" s="16">
        <v>0</v>
      </c>
      <c r="BK177" s="16">
        <v>200000</v>
      </c>
      <c r="BL177" s="16">
        <v>200000</v>
      </c>
      <c r="BM177" s="16">
        <v>200000</v>
      </c>
      <c r="BN177" s="16">
        <v>100000</v>
      </c>
      <c r="BO177" s="16">
        <f t="shared" si="18"/>
        <v>700000</v>
      </c>
      <c r="BP177" s="16">
        <v>0</v>
      </c>
      <c r="BQ177" s="16">
        <v>100000</v>
      </c>
      <c r="BR177" s="16">
        <v>100000</v>
      </c>
      <c r="BS177" s="16">
        <v>0</v>
      </c>
      <c r="BT177" s="16">
        <v>100000</v>
      </c>
      <c r="BU177" s="18">
        <f t="shared" si="19"/>
        <v>1000000</v>
      </c>
      <c r="BV177" s="18">
        <f t="shared" si="20"/>
        <v>1286297.6000000001</v>
      </c>
      <c r="BW177" s="21">
        <v>100000</v>
      </c>
    </row>
    <row r="178" spans="1:75" s="29" customFormat="1" ht="94.5" x14ac:dyDescent="0.2">
      <c r="A178" s="20">
        <v>1056</v>
      </c>
      <c r="B178" s="9" t="s">
        <v>111</v>
      </c>
      <c r="C178" s="10" t="s">
        <v>414</v>
      </c>
      <c r="D178" s="11" t="s">
        <v>73</v>
      </c>
      <c r="E178" s="12" t="s">
        <v>344</v>
      </c>
      <c r="F178" s="13">
        <v>18512680</v>
      </c>
      <c r="G178" s="14">
        <f t="shared" si="17"/>
        <v>3702536</v>
      </c>
      <c r="H178" s="13">
        <v>19849140</v>
      </c>
      <c r="I178" s="15" t="s">
        <v>415</v>
      </c>
      <c r="J178" s="15" t="s">
        <v>416</v>
      </c>
      <c r="K178" s="16"/>
      <c r="L178" s="16"/>
      <c r="M178" s="16"/>
      <c r="N178" s="16"/>
      <c r="O178" s="16"/>
      <c r="P178" s="16"/>
      <c r="Q178" s="17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>
        <v>0</v>
      </c>
      <c r="BH178" s="16">
        <v>0</v>
      </c>
      <c r="BI178" s="16">
        <v>0</v>
      </c>
      <c r="BJ178" s="16">
        <v>0</v>
      </c>
      <c r="BK178" s="16">
        <v>0</v>
      </c>
      <c r="BL178" s="16">
        <v>200000</v>
      </c>
      <c r="BM178" s="16">
        <v>200000</v>
      </c>
      <c r="BN178" s="16">
        <v>100000</v>
      </c>
      <c r="BO178" s="16">
        <f t="shared" si="18"/>
        <v>500000</v>
      </c>
      <c r="BP178" s="16">
        <v>200000</v>
      </c>
      <c r="BQ178" s="16">
        <v>200000</v>
      </c>
      <c r="BR178" s="16">
        <v>200000</v>
      </c>
      <c r="BS178" s="16">
        <v>200000</v>
      </c>
      <c r="BT178" s="16">
        <v>100000</v>
      </c>
      <c r="BU178" s="18">
        <f t="shared" si="19"/>
        <v>1400000</v>
      </c>
      <c r="BV178" s="18">
        <f t="shared" si="20"/>
        <v>2302536</v>
      </c>
      <c r="BW178" s="21">
        <v>200000</v>
      </c>
    </row>
    <row r="179" spans="1:75" s="29" customFormat="1" ht="104.25" customHeight="1" x14ac:dyDescent="0.2">
      <c r="A179" s="8">
        <v>1080</v>
      </c>
      <c r="B179" s="9" t="s">
        <v>111</v>
      </c>
      <c r="C179" s="10" t="s">
        <v>387</v>
      </c>
      <c r="D179" s="11" t="s">
        <v>287</v>
      </c>
      <c r="E179" s="12" t="s">
        <v>142</v>
      </c>
      <c r="F179" s="13">
        <v>16597746</v>
      </c>
      <c r="G179" s="14">
        <f t="shared" si="17"/>
        <v>3319549.2</v>
      </c>
      <c r="H179" s="13">
        <v>17549583</v>
      </c>
      <c r="I179" s="15" t="s">
        <v>388</v>
      </c>
      <c r="J179" s="15" t="s">
        <v>389</v>
      </c>
      <c r="K179" s="16"/>
      <c r="L179" s="16"/>
      <c r="M179" s="16"/>
      <c r="N179" s="16"/>
      <c r="O179" s="16"/>
      <c r="P179" s="16"/>
      <c r="Q179" s="17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>
        <v>0</v>
      </c>
      <c r="BI179" s="16">
        <v>0</v>
      </c>
      <c r="BJ179" s="16">
        <v>0</v>
      </c>
      <c r="BK179" s="16">
        <v>100000</v>
      </c>
      <c r="BL179" s="16">
        <v>100000</v>
      </c>
      <c r="BM179" s="16">
        <v>100000</v>
      </c>
      <c r="BN179" s="16">
        <v>100000</v>
      </c>
      <c r="BO179" s="16">
        <f t="shared" si="18"/>
        <v>400000</v>
      </c>
      <c r="BP179" s="16">
        <v>100000</v>
      </c>
      <c r="BQ179" s="16">
        <v>0</v>
      </c>
      <c r="BR179" s="16">
        <v>200000</v>
      </c>
      <c r="BS179" s="16">
        <v>200000</v>
      </c>
      <c r="BT179" s="16">
        <v>100000</v>
      </c>
      <c r="BU179" s="18">
        <f t="shared" si="19"/>
        <v>1000000</v>
      </c>
      <c r="BV179" s="18">
        <f t="shared" si="20"/>
        <v>2319549.2000000002</v>
      </c>
      <c r="BW179" s="21">
        <v>50000</v>
      </c>
    </row>
    <row r="180" spans="1:75" s="29" customFormat="1" ht="169.5" customHeight="1" x14ac:dyDescent="0.2">
      <c r="A180" s="20">
        <v>767</v>
      </c>
      <c r="B180" s="10" t="s">
        <v>111</v>
      </c>
      <c r="C180" s="20" t="s">
        <v>398</v>
      </c>
      <c r="D180" s="11" t="s">
        <v>399</v>
      </c>
      <c r="E180" s="12" t="s">
        <v>400</v>
      </c>
      <c r="F180" s="14">
        <v>11823000</v>
      </c>
      <c r="G180" s="14">
        <f t="shared" si="17"/>
        <v>2364600</v>
      </c>
      <c r="H180" s="13">
        <v>14705970</v>
      </c>
      <c r="I180" s="15" t="s">
        <v>401</v>
      </c>
      <c r="J180" s="15" t="s">
        <v>402</v>
      </c>
      <c r="K180" s="16"/>
      <c r="L180" s="16"/>
      <c r="M180" s="16"/>
      <c r="N180" s="16"/>
      <c r="O180" s="16"/>
      <c r="P180" s="16"/>
      <c r="Q180" s="17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>
        <v>0</v>
      </c>
      <c r="AX180" s="16">
        <v>0</v>
      </c>
      <c r="AY180" s="16">
        <v>0</v>
      </c>
      <c r="AZ180" s="16">
        <v>100000</v>
      </c>
      <c r="BA180" s="16">
        <v>100000</v>
      </c>
      <c r="BB180" s="16">
        <v>100000</v>
      </c>
      <c r="BC180" s="16">
        <v>200000</v>
      </c>
      <c r="BD180" s="16">
        <v>200000</v>
      </c>
      <c r="BE180" s="16">
        <v>200000</v>
      </c>
      <c r="BF180" s="16">
        <v>100000</v>
      </c>
      <c r="BG180" s="16">
        <v>100000</v>
      </c>
      <c r="BH180" s="16">
        <v>100000</v>
      </c>
      <c r="BI180" s="16">
        <v>100000</v>
      </c>
      <c r="BJ180" s="16">
        <v>100000</v>
      </c>
      <c r="BK180" s="16">
        <v>100000</v>
      </c>
      <c r="BL180" s="16">
        <v>80000</v>
      </c>
      <c r="BM180" s="16">
        <v>100000</v>
      </c>
      <c r="BN180" s="16">
        <v>100000</v>
      </c>
      <c r="BO180" s="16">
        <f t="shared" si="18"/>
        <v>1780000</v>
      </c>
      <c r="BP180" s="16">
        <v>100000</v>
      </c>
      <c r="BQ180" s="16"/>
      <c r="BR180" s="16">
        <v>0</v>
      </c>
      <c r="BS180" s="16">
        <v>100000</v>
      </c>
      <c r="BT180" s="16">
        <v>100000</v>
      </c>
      <c r="BU180" s="18">
        <f t="shared" si="19"/>
        <v>2080000</v>
      </c>
      <c r="BV180" s="18">
        <f t="shared" si="20"/>
        <v>284600</v>
      </c>
      <c r="BW180" s="21">
        <v>100000</v>
      </c>
    </row>
    <row r="181" spans="1:75" s="29" customFormat="1" ht="187.5" customHeight="1" x14ac:dyDescent="0.2">
      <c r="A181" s="20">
        <v>627</v>
      </c>
      <c r="B181" s="20" t="s">
        <v>111</v>
      </c>
      <c r="C181" s="10" t="s">
        <v>502</v>
      </c>
      <c r="D181" s="11" t="s">
        <v>73</v>
      </c>
      <c r="E181" s="12" t="s">
        <v>503</v>
      </c>
      <c r="F181" s="14">
        <v>25938193</v>
      </c>
      <c r="G181" s="14">
        <f t="shared" si="17"/>
        <v>5187638.6000000006</v>
      </c>
      <c r="H181" s="13">
        <v>30487948</v>
      </c>
      <c r="I181" s="15" t="s">
        <v>504</v>
      </c>
      <c r="J181" s="15" t="s">
        <v>505</v>
      </c>
      <c r="K181" s="16"/>
      <c r="L181" s="16"/>
      <c r="M181" s="16"/>
      <c r="N181" s="16"/>
      <c r="O181" s="16"/>
      <c r="P181" s="16"/>
      <c r="Q181" s="17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>
        <v>0</v>
      </c>
      <c r="AS181" s="16">
        <v>400000</v>
      </c>
      <c r="AT181" s="16">
        <v>400000</v>
      </c>
      <c r="AU181" s="16">
        <v>400000</v>
      </c>
      <c r="AV181" s="16">
        <v>300000</v>
      </c>
      <c r="AW181" s="16">
        <v>150000</v>
      </c>
      <c r="AX181" s="16">
        <v>150000</v>
      </c>
      <c r="AY181" s="16">
        <v>50000</v>
      </c>
      <c r="AZ181" s="16">
        <v>100000</v>
      </c>
      <c r="BA181" s="16">
        <v>100000</v>
      </c>
      <c r="BB181" s="16">
        <v>100000</v>
      </c>
      <c r="BC181" s="16"/>
      <c r="BD181" s="16">
        <v>300000</v>
      </c>
      <c r="BE181" s="16">
        <v>200000</v>
      </c>
      <c r="BF181" s="16">
        <v>100000</v>
      </c>
      <c r="BG181" s="16">
        <v>100000</v>
      </c>
      <c r="BH181" s="16">
        <v>100000</v>
      </c>
      <c r="BI181" s="16">
        <v>100000</v>
      </c>
      <c r="BJ181" s="16"/>
      <c r="BK181" s="16">
        <v>0</v>
      </c>
      <c r="BL181" s="16">
        <v>0</v>
      </c>
      <c r="BM181" s="16">
        <v>100000</v>
      </c>
      <c r="BN181" s="16">
        <v>100000</v>
      </c>
      <c r="BO181" s="16">
        <f t="shared" si="18"/>
        <v>3250000</v>
      </c>
      <c r="BP181" s="16">
        <v>100000</v>
      </c>
      <c r="BQ181" s="16">
        <v>100000</v>
      </c>
      <c r="BR181" s="16">
        <v>100000</v>
      </c>
      <c r="BS181" s="16">
        <v>100000</v>
      </c>
      <c r="BT181" s="16">
        <v>200000</v>
      </c>
      <c r="BU181" s="18">
        <f t="shared" si="19"/>
        <v>3850000</v>
      </c>
      <c r="BV181" s="18">
        <f t="shared" si="20"/>
        <v>1337638.6000000006</v>
      </c>
      <c r="BW181" s="21">
        <v>100000</v>
      </c>
    </row>
    <row r="182" spans="1:75" s="29" customFormat="1" ht="62.25" customHeight="1" x14ac:dyDescent="0.2">
      <c r="A182" s="8">
        <v>1283</v>
      </c>
      <c r="B182" s="9" t="s">
        <v>111</v>
      </c>
      <c r="C182" s="10" t="s">
        <v>117</v>
      </c>
      <c r="D182" s="11" t="s">
        <v>118</v>
      </c>
      <c r="E182" s="12" t="s">
        <v>108</v>
      </c>
      <c r="F182" s="13">
        <v>6350750</v>
      </c>
      <c r="G182" s="14">
        <f t="shared" si="17"/>
        <v>1270150</v>
      </c>
      <c r="H182" s="13">
        <v>6629750</v>
      </c>
      <c r="I182" s="15" t="s">
        <v>119</v>
      </c>
      <c r="J182" s="15" t="s">
        <v>120</v>
      </c>
      <c r="K182" s="16"/>
      <c r="L182" s="16"/>
      <c r="M182" s="16"/>
      <c r="N182" s="16"/>
      <c r="O182" s="16"/>
      <c r="P182" s="16"/>
      <c r="Q182" s="17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>
        <f t="shared" si="18"/>
        <v>0</v>
      </c>
      <c r="BP182" s="16"/>
      <c r="BQ182" s="16"/>
      <c r="BR182" s="16"/>
      <c r="BS182" s="16">
        <v>100000</v>
      </c>
      <c r="BT182" s="16">
        <v>100000</v>
      </c>
      <c r="BU182" s="18">
        <f t="shared" si="19"/>
        <v>200000</v>
      </c>
      <c r="BV182" s="18">
        <f t="shared" si="20"/>
        <v>1070150</v>
      </c>
      <c r="BW182" s="21">
        <v>100000</v>
      </c>
    </row>
    <row r="183" spans="1:75" x14ac:dyDescent="0.25">
      <c r="BV183" s="32">
        <f>SUM(BV4:BV182)</f>
        <v>293191964.78200024</v>
      </c>
      <c r="BW183" s="32">
        <f>SUM(BW2:BW182)</f>
        <v>43600000</v>
      </c>
    </row>
    <row r="184" spans="1:75" ht="123.75" customHeight="1" x14ac:dyDescent="0.25"/>
  </sheetData>
  <sortState ref="A2:CC208">
    <sortCondition ref="B2:B208"/>
    <sortCondition ref="C2:C208"/>
  </sortState>
  <pageMargins left="0" right="0.5" top="0.75" bottom="0.25" header="0.3" footer="0.3"/>
  <pageSetup paperSize="5" scale="75" fitToHeight="0" orientation="landscape" r:id="rId1"/>
  <headerFooter>
    <oddHeader xml:space="preserve">&amp;CMASSACHUSETTS HISTORICAL COMMISSION
HISTORIC REHABILITATION TAX CREDIT PROGRAM
ROUND 62 AWARDS
12.23.24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2025-01-08T21:16:15Z</dcterms:modified>
</cp:coreProperties>
</file>