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213" i="1" l="1"/>
  <c r="BN2" i="1" l="1"/>
  <c r="BT2" i="1" s="1"/>
  <c r="BN3" i="1"/>
  <c r="BT3" i="1" s="1"/>
  <c r="BN4" i="1"/>
  <c r="BT4" i="1" s="1"/>
  <c r="BN5" i="1"/>
  <c r="BT5" i="1" s="1"/>
  <c r="BN6" i="1"/>
  <c r="BT6" i="1" s="1"/>
  <c r="BN7" i="1"/>
  <c r="BT7" i="1" s="1"/>
  <c r="BN8" i="1"/>
  <c r="BT8" i="1" s="1"/>
  <c r="BN9" i="1"/>
  <c r="BT9" i="1" s="1"/>
  <c r="BN10" i="1"/>
  <c r="BT10" i="1" s="1"/>
  <c r="BN11" i="1"/>
  <c r="BT11" i="1" s="1"/>
  <c r="BN12" i="1"/>
  <c r="BT12" i="1" s="1"/>
  <c r="BN13" i="1"/>
  <c r="BT13" i="1" s="1"/>
  <c r="BN14" i="1"/>
  <c r="BT14" i="1" s="1"/>
  <c r="BN15" i="1"/>
  <c r="BT15" i="1" s="1"/>
  <c r="BN16" i="1"/>
  <c r="BT16" i="1" s="1"/>
  <c r="BN17" i="1"/>
  <c r="BT17" i="1" s="1"/>
  <c r="BN18" i="1"/>
  <c r="BT18" i="1" s="1"/>
  <c r="BN19" i="1"/>
  <c r="BT19" i="1" s="1"/>
  <c r="BN20" i="1"/>
  <c r="BT20" i="1" s="1"/>
  <c r="BN21" i="1"/>
  <c r="BT21" i="1" s="1"/>
  <c r="BN22" i="1"/>
  <c r="BT22" i="1" s="1"/>
  <c r="BN23" i="1"/>
  <c r="BT23" i="1" s="1"/>
  <c r="BN24" i="1"/>
  <c r="BT24" i="1" s="1"/>
  <c r="BN25" i="1"/>
  <c r="BT25" i="1" s="1"/>
  <c r="BN26" i="1"/>
  <c r="BT26" i="1" s="1"/>
  <c r="BN27" i="1"/>
  <c r="BT27" i="1" s="1"/>
  <c r="BN28" i="1"/>
  <c r="BT28" i="1" s="1"/>
  <c r="BN29" i="1"/>
  <c r="BT29" i="1" s="1"/>
  <c r="BN30" i="1"/>
  <c r="BT30" i="1" s="1"/>
  <c r="BN31" i="1"/>
  <c r="BT31" i="1" s="1"/>
  <c r="BN32" i="1"/>
  <c r="BT32" i="1" s="1"/>
  <c r="BN33" i="1"/>
  <c r="BT33" i="1" s="1"/>
  <c r="BN34" i="1"/>
  <c r="BT34" i="1" s="1"/>
  <c r="BN35" i="1"/>
  <c r="BT35" i="1" s="1"/>
  <c r="BN36" i="1"/>
  <c r="BT36" i="1" s="1"/>
  <c r="BN37" i="1"/>
  <c r="BT37" i="1" s="1"/>
  <c r="BN38" i="1"/>
  <c r="BT38" i="1" s="1"/>
  <c r="BN39" i="1"/>
  <c r="BT39" i="1" s="1"/>
  <c r="BN40" i="1"/>
  <c r="BT40" i="1" s="1"/>
  <c r="BN41" i="1"/>
  <c r="BT41" i="1" s="1"/>
  <c r="BN42" i="1"/>
  <c r="BT42" i="1" s="1"/>
  <c r="BN43" i="1"/>
  <c r="BT43" i="1" s="1"/>
  <c r="BN44" i="1"/>
  <c r="BT44" i="1" s="1"/>
  <c r="BN45" i="1"/>
  <c r="BT45" i="1" s="1"/>
  <c r="BN46" i="1"/>
  <c r="BT46" i="1" s="1"/>
  <c r="BN47" i="1"/>
  <c r="BT47" i="1" s="1"/>
  <c r="BN48" i="1"/>
  <c r="BT48" i="1" s="1"/>
  <c r="BN49" i="1"/>
  <c r="BT49" i="1" s="1"/>
  <c r="BN50" i="1"/>
  <c r="BT50" i="1" s="1"/>
  <c r="BN51" i="1"/>
  <c r="BT51" i="1" s="1"/>
  <c r="BN52" i="1"/>
  <c r="BT52" i="1" s="1"/>
  <c r="BN53" i="1"/>
  <c r="BT53" i="1" s="1"/>
  <c r="BN54" i="1"/>
  <c r="BT54" i="1" s="1"/>
  <c r="BN55" i="1"/>
  <c r="BT55" i="1" s="1"/>
  <c r="BN56" i="1"/>
  <c r="BT56" i="1" s="1"/>
  <c r="BN57" i="1"/>
  <c r="BT57" i="1" s="1"/>
  <c r="BN58" i="1"/>
  <c r="BT58" i="1" s="1"/>
  <c r="BN59" i="1"/>
  <c r="BT59" i="1" s="1"/>
  <c r="BN60" i="1"/>
  <c r="BT60" i="1" s="1"/>
  <c r="BN61" i="1"/>
  <c r="BT61" i="1" s="1"/>
  <c r="BN62" i="1"/>
  <c r="BT62" i="1" s="1"/>
  <c r="BN63" i="1"/>
  <c r="BT63" i="1" s="1"/>
  <c r="BN64" i="1"/>
  <c r="BT64" i="1" s="1"/>
  <c r="BN65" i="1"/>
  <c r="BT65" i="1" s="1"/>
  <c r="BN66" i="1"/>
  <c r="BT66" i="1" s="1"/>
  <c r="BN67" i="1"/>
  <c r="BT67" i="1" s="1"/>
  <c r="BN68" i="1"/>
  <c r="BT68" i="1" s="1"/>
  <c r="BN69" i="1"/>
  <c r="BT69" i="1" s="1"/>
  <c r="BN70" i="1"/>
  <c r="BT70" i="1" s="1"/>
  <c r="BN71" i="1"/>
  <c r="BT71" i="1" s="1"/>
  <c r="BN72" i="1"/>
  <c r="BT72" i="1" s="1"/>
  <c r="BN73" i="1"/>
  <c r="BT73" i="1" s="1"/>
  <c r="BN74" i="1"/>
  <c r="BT74" i="1" s="1"/>
  <c r="BN75" i="1"/>
  <c r="BT75" i="1" s="1"/>
  <c r="BN76" i="1"/>
  <c r="BT76" i="1" s="1"/>
  <c r="BN77" i="1"/>
  <c r="BT77" i="1" s="1"/>
  <c r="BN78" i="1"/>
  <c r="BT78" i="1" s="1"/>
  <c r="BN79" i="1"/>
  <c r="BT79" i="1" s="1"/>
  <c r="BN80" i="1"/>
  <c r="BT80" i="1" s="1"/>
  <c r="BN81" i="1"/>
  <c r="BT81" i="1" s="1"/>
  <c r="BN82" i="1"/>
  <c r="BT82" i="1" s="1"/>
  <c r="BN83" i="1"/>
  <c r="BT83" i="1" s="1"/>
  <c r="BN84" i="1"/>
  <c r="BT84" i="1" s="1"/>
  <c r="BN85" i="1"/>
  <c r="BT85" i="1" s="1"/>
  <c r="BN86" i="1"/>
  <c r="BT86" i="1" s="1"/>
  <c r="BN87" i="1"/>
  <c r="BT87" i="1" s="1"/>
  <c r="BN88" i="1"/>
  <c r="BT88" i="1" s="1"/>
  <c r="BN89" i="1"/>
  <c r="BT89" i="1" s="1"/>
  <c r="BN90" i="1"/>
  <c r="BT90" i="1" s="1"/>
  <c r="BN91" i="1"/>
  <c r="BT91" i="1" s="1"/>
  <c r="BN92" i="1"/>
  <c r="BT92" i="1" s="1"/>
  <c r="BN93" i="1"/>
  <c r="BT93" i="1" s="1"/>
  <c r="BN94" i="1"/>
  <c r="BT94" i="1" s="1"/>
  <c r="BN95" i="1"/>
  <c r="BT95" i="1" s="1"/>
  <c r="BN96" i="1"/>
  <c r="BT96" i="1" s="1"/>
  <c r="BN97" i="1"/>
  <c r="BT97" i="1" s="1"/>
  <c r="BN98" i="1"/>
  <c r="BT98" i="1" s="1"/>
  <c r="BN99" i="1"/>
  <c r="BT99" i="1" s="1"/>
  <c r="BN100" i="1"/>
  <c r="BT100" i="1" s="1"/>
  <c r="BN101" i="1"/>
  <c r="BT101" i="1" s="1"/>
  <c r="BN102" i="1"/>
  <c r="BT102" i="1" s="1"/>
  <c r="BN103" i="1"/>
  <c r="BT103" i="1" s="1"/>
  <c r="BN104" i="1"/>
  <c r="BT104" i="1" s="1"/>
  <c r="BN105" i="1"/>
  <c r="BT105" i="1" s="1"/>
  <c r="BN106" i="1"/>
  <c r="BT106" i="1" s="1"/>
  <c r="BN107" i="1"/>
  <c r="BT107" i="1" s="1"/>
  <c r="BN108" i="1"/>
  <c r="BT108" i="1" s="1"/>
  <c r="BN109" i="1"/>
  <c r="BT109" i="1" s="1"/>
  <c r="BN110" i="1"/>
  <c r="BT110" i="1" s="1"/>
  <c r="BN111" i="1"/>
  <c r="BT111" i="1" s="1"/>
  <c r="BN112" i="1"/>
  <c r="BT112" i="1" s="1"/>
  <c r="BN113" i="1"/>
  <c r="BT113" i="1" s="1"/>
  <c r="BN114" i="1"/>
  <c r="BT114" i="1" s="1"/>
  <c r="BN115" i="1"/>
  <c r="BT115" i="1" s="1"/>
  <c r="BN116" i="1"/>
  <c r="BT116" i="1" s="1"/>
  <c r="BN117" i="1"/>
  <c r="BT117" i="1" s="1"/>
  <c r="BN118" i="1"/>
  <c r="BT118" i="1" s="1"/>
  <c r="BN119" i="1"/>
  <c r="BT119" i="1" s="1"/>
  <c r="BN120" i="1"/>
  <c r="BT120" i="1" s="1"/>
  <c r="BN121" i="1"/>
  <c r="BT121" i="1" s="1"/>
  <c r="BN122" i="1"/>
  <c r="BT122" i="1" s="1"/>
  <c r="BN123" i="1"/>
  <c r="BT123" i="1" s="1"/>
  <c r="BN124" i="1"/>
  <c r="BT124" i="1" s="1"/>
  <c r="BN125" i="1"/>
  <c r="BT125" i="1" s="1"/>
  <c r="BN126" i="1"/>
  <c r="BT126" i="1" s="1"/>
  <c r="BN127" i="1"/>
  <c r="BT127" i="1" s="1"/>
  <c r="BN128" i="1"/>
  <c r="BT128" i="1" s="1"/>
  <c r="BN129" i="1"/>
  <c r="BT129" i="1" s="1"/>
  <c r="BN130" i="1"/>
  <c r="BT130" i="1" s="1"/>
  <c r="BN131" i="1"/>
  <c r="BT131" i="1" s="1"/>
  <c r="BN132" i="1"/>
  <c r="BT132" i="1" s="1"/>
  <c r="BN133" i="1"/>
  <c r="BT133" i="1" s="1"/>
  <c r="BN134" i="1"/>
  <c r="BT134" i="1" s="1"/>
  <c r="BN135" i="1"/>
  <c r="BT135" i="1" s="1"/>
  <c r="BN136" i="1"/>
  <c r="BT136" i="1" s="1"/>
  <c r="BN137" i="1"/>
  <c r="BT137" i="1" s="1"/>
  <c r="BN138" i="1"/>
  <c r="BT138" i="1" s="1"/>
  <c r="BN139" i="1"/>
  <c r="BT139" i="1" s="1"/>
  <c r="BN140" i="1"/>
  <c r="BT140" i="1" s="1"/>
  <c r="BN141" i="1"/>
  <c r="BT141" i="1" s="1"/>
  <c r="BN142" i="1"/>
  <c r="BT142" i="1" s="1"/>
  <c r="BN143" i="1"/>
  <c r="BT143" i="1" s="1"/>
  <c r="BN144" i="1"/>
  <c r="BT144" i="1" s="1"/>
  <c r="BN145" i="1"/>
  <c r="BT145" i="1" s="1"/>
  <c r="BN146" i="1"/>
  <c r="BT146" i="1" s="1"/>
  <c r="BN147" i="1"/>
  <c r="BT147" i="1" s="1"/>
  <c r="BN148" i="1"/>
  <c r="BT148" i="1" s="1"/>
  <c r="BN149" i="1"/>
  <c r="BT149" i="1" s="1"/>
  <c r="BN150" i="1"/>
  <c r="BT150" i="1" s="1"/>
  <c r="BN151" i="1"/>
  <c r="BT151" i="1" s="1"/>
  <c r="BN152" i="1"/>
  <c r="BT152" i="1" s="1"/>
  <c r="BN153" i="1"/>
  <c r="BT153" i="1" s="1"/>
  <c r="BN154" i="1"/>
  <c r="BT154" i="1" s="1"/>
  <c r="BN155" i="1"/>
  <c r="BT155" i="1" s="1"/>
  <c r="BN156" i="1"/>
  <c r="BT156" i="1" s="1"/>
  <c r="BN157" i="1"/>
  <c r="BT157" i="1" s="1"/>
  <c r="BN158" i="1"/>
  <c r="BT158" i="1" s="1"/>
  <c r="BN159" i="1"/>
  <c r="BT159" i="1" s="1"/>
  <c r="BN160" i="1"/>
  <c r="BT160" i="1" s="1"/>
  <c r="BN161" i="1"/>
  <c r="BT161" i="1" s="1"/>
  <c r="BN162" i="1"/>
  <c r="BT162" i="1" s="1"/>
  <c r="BN163" i="1"/>
  <c r="BT163" i="1" s="1"/>
  <c r="BN164" i="1"/>
  <c r="BT164" i="1" s="1"/>
  <c r="BN165" i="1"/>
  <c r="BT165" i="1" s="1"/>
  <c r="BN166" i="1"/>
  <c r="BT166" i="1" s="1"/>
  <c r="BN167" i="1"/>
  <c r="BT167" i="1" s="1"/>
  <c r="BN168" i="1"/>
  <c r="BT168" i="1" s="1"/>
  <c r="BN169" i="1"/>
  <c r="BT169" i="1" s="1"/>
  <c r="BN170" i="1"/>
  <c r="BT170" i="1" s="1"/>
  <c r="BN171" i="1"/>
  <c r="BT171" i="1" s="1"/>
  <c r="BN172" i="1"/>
  <c r="BT172" i="1" s="1"/>
  <c r="BN173" i="1"/>
  <c r="BT173" i="1" s="1"/>
  <c r="BN174" i="1"/>
  <c r="BT174" i="1" s="1"/>
  <c r="BN175" i="1"/>
  <c r="BT175" i="1" s="1"/>
  <c r="BN176" i="1"/>
  <c r="BT176" i="1" s="1"/>
  <c r="BN177" i="1"/>
  <c r="BT177" i="1" s="1"/>
  <c r="BN178" i="1"/>
  <c r="BT178" i="1" s="1"/>
  <c r="BN179" i="1"/>
  <c r="BT179" i="1" s="1"/>
  <c r="BN180" i="1"/>
  <c r="BT180" i="1" s="1"/>
  <c r="BN181" i="1"/>
  <c r="BT181" i="1" s="1"/>
  <c r="BN182" i="1"/>
  <c r="BT182" i="1" s="1"/>
  <c r="BN183" i="1"/>
  <c r="BT183" i="1" s="1"/>
  <c r="BN184" i="1"/>
  <c r="BT184" i="1" s="1"/>
  <c r="BN185" i="1"/>
  <c r="BT185" i="1" s="1"/>
  <c r="BN186" i="1"/>
  <c r="BT186" i="1" s="1"/>
  <c r="BN187" i="1"/>
  <c r="BT187" i="1" s="1"/>
  <c r="BN188" i="1"/>
  <c r="BT188" i="1" s="1"/>
  <c r="BN189" i="1"/>
  <c r="BT189" i="1" s="1"/>
  <c r="BN190" i="1"/>
  <c r="BT190" i="1" s="1"/>
  <c r="BN191" i="1"/>
  <c r="BT191" i="1" s="1"/>
  <c r="BN192" i="1"/>
  <c r="BT192" i="1" s="1"/>
  <c r="BN193" i="1"/>
  <c r="BT193" i="1" s="1"/>
  <c r="BN194" i="1"/>
  <c r="BT194" i="1" s="1"/>
  <c r="BN195" i="1"/>
  <c r="BT195" i="1" s="1"/>
  <c r="BN196" i="1"/>
  <c r="BT196" i="1" s="1"/>
  <c r="BN197" i="1"/>
  <c r="BT197" i="1" s="1"/>
  <c r="BN198" i="1"/>
  <c r="BT198" i="1" s="1"/>
  <c r="BN199" i="1"/>
  <c r="BT199" i="1" s="1"/>
  <c r="BN200" i="1"/>
  <c r="BT200" i="1" s="1"/>
  <c r="BN201" i="1"/>
  <c r="BT201" i="1" s="1"/>
  <c r="BN202" i="1"/>
  <c r="BT202" i="1" s="1"/>
  <c r="BN203" i="1"/>
  <c r="BT203" i="1" s="1"/>
  <c r="BN204" i="1"/>
  <c r="BT204" i="1" s="1"/>
  <c r="BN205" i="1"/>
  <c r="BT205" i="1" s="1"/>
  <c r="BN206" i="1"/>
  <c r="BT206" i="1" s="1"/>
  <c r="BN207" i="1"/>
  <c r="BT207" i="1" s="1"/>
  <c r="BN208" i="1"/>
  <c r="BT208" i="1" s="1"/>
  <c r="BN209" i="1"/>
  <c r="BT209" i="1" s="1"/>
  <c r="BN210" i="1"/>
  <c r="BT210" i="1" s="1"/>
  <c r="BN211" i="1"/>
  <c r="BT211" i="1" s="1"/>
  <c r="BN212" i="1"/>
  <c r="BT212" i="1" s="1"/>
  <c r="G60" i="1" l="1"/>
  <c r="G74" i="1"/>
  <c r="G68" i="1"/>
  <c r="G37" i="1"/>
  <c r="G85" i="1"/>
  <c r="G157" i="1"/>
  <c r="G10" i="1"/>
  <c r="G5" i="1"/>
  <c r="G87" i="1"/>
  <c r="G56" i="1"/>
  <c r="G83" i="1"/>
  <c r="G69" i="1"/>
  <c r="G203" i="1"/>
  <c r="G189" i="1"/>
  <c r="G62" i="1"/>
  <c r="G192" i="1"/>
  <c r="G61" i="1"/>
  <c r="G65" i="1"/>
  <c r="G12" i="1"/>
  <c r="G8" i="1"/>
  <c r="G42" i="1"/>
  <c r="G28" i="1"/>
  <c r="G193" i="1"/>
  <c r="G212" i="1"/>
  <c r="G36" i="1"/>
  <c r="G75" i="1"/>
  <c r="G196" i="1"/>
  <c r="G4" i="1"/>
  <c r="G3" i="1"/>
  <c r="G14" i="1"/>
  <c r="G204" i="1"/>
  <c r="G45" i="1"/>
  <c r="G183" i="1"/>
  <c r="G51" i="1"/>
  <c r="G160" i="1"/>
  <c r="G46" i="1"/>
  <c r="G202" i="1"/>
  <c r="G70" i="1"/>
  <c r="G131" i="1"/>
  <c r="G129" i="1"/>
  <c r="G140" i="1"/>
  <c r="G126" i="1"/>
  <c r="G152" i="1"/>
  <c r="G149" i="1"/>
  <c r="G148" i="1"/>
  <c r="G147" i="1"/>
  <c r="G146" i="1"/>
  <c r="G141" i="1"/>
  <c r="G132" i="1"/>
  <c r="G127" i="1"/>
  <c r="G153" i="1"/>
  <c r="G151" i="1"/>
  <c r="G128" i="1"/>
  <c r="G133" i="1"/>
  <c r="G130" i="1"/>
  <c r="G154" i="1"/>
  <c r="G144" i="1"/>
  <c r="G142" i="1"/>
  <c r="G138" i="1"/>
  <c r="G136" i="1"/>
  <c r="G134" i="1"/>
  <c r="G145" i="1"/>
  <c r="G143" i="1"/>
  <c r="G139" i="1"/>
  <c r="G137" i="1"/>
  <c r="G135" i="1"/>
  <c r="G150" i="1"/>
  <c r="G38" i="1"/>
  <c r="G40" i="1"/>
  <c r="G170" i="1"/>
  <c r="G171" i="1"/>
  <c r="G76" i="1"/>
  <c r="G29" i="1"/>
  <c r="G34" i="1"/>
  <c r="G35" i="1"/>
  <c r="G33" i="1"/>
  <c r="G32" i="1"/>
  <c r="G31" i="1"/>
  <c r="G30" i="1"/>
  <c r="G169" i="1"/>
  <c r="G165" i="1"/>
  <c r="G164" i="1"/>
  <c r="G161" i="1"/>
  <c r="G167" i="1"/>
  <c r="G168" i="1"/>
  <c r="G166" i="1"/>
  <c r="G163" i="1"/>
  <c r="G162" i="1"/>
  <c r="G67" i="1"/>
  <c r="BU135" i="1" l="1"/>
  <c r="BU143" i="1"/>
  <c r="BU136" i="1"/>
  <c r="BU144" i="1"/>
  <c r="BU133" i="1"/>
  <c r="BU153" i="1"/>
  <c r="BU148" i="1"/>
  <c r="BU126" i="1"/>
  <c r="BU131" i="1"/>
  <c r="BU46" i="1"/>
  <c r="BU183" i="1"/>
  <c r="BU75" i="1"/>
  <c r="BU212" i="1"/>
  <c r="BU12" i="1"/>
  <c r="BU192" i="1"/>
  <c r="BU203" i="1"/>
  <c r="BU56" i="1"/>
  <c r="BU10" i="1"/>
  <c r="BU37" i="1"/>
  <c r="BU68" i="1"/>
  <c r="BU67" i="1"/>
  <c r="BU166" i="1"/>
  <c r="BU161" i="1"/>
  <c r="BU169" i="1"/>
  <c r="BU32" i="1"/>
  <c r="BU34" i="1"/>
  <c r="BU171" i="1"/>
  <c r="BU38" i="1"/>
  <c r="BU137" i="1"/>
  <c r="BU145" i="1"/>
  <c r="BU138" i="1"/>
  <c r="BU154" i="1"/>
  <c r="BU128" i="1"/>
  <c r="BU127" i="1"/>
  <c r="BU146" i="1"/>
  <c r="BU149" i="1"/>
  <c r="BU140" i="1"/>
  <c r="BU160" i="1"/>
  <c r="BU45" i="1"/>
  <c r="BU14" i="1"/>
  <c r="BU193" i="1"/>
  <c r="BU42" i="1"/>
  <c r="BU65" i="1"/>
  <c r="BU62" i="1"/>
  <c r="BU69" i="1"/>
  <c r="BU87" i="1"/>
  <c r="BU74" i="1"/>
  <c r="BU163" i="1"/>
  <c r="BU167" i="1"/>
  <c r="BU165" i="1"/>
  <c r="BU31" i="1"/>
  <c r="BU35" i="1"/>
  <c r="BU76" i="1"/>
  <c r="BU40" i="1"/>
  <c r="BU150" i="1"/>
  <c r="BU139" i="1"/>
  <c r="BU134" i="1"/>
  <c r="BU142" i="1"/>
  <c r="BU130" i="1"/>
  <c r="BU151" i="1"/>
  <c r="BU132" i="1"/>
  <c r="BU147" i="1"/>
  <c r="BU152" i="1"/>
  <c r="BU129" i="1"/>
  <c r="BU202" i="1"/>
  <c r="BU51" i="1"/>
  <c r="BU204" i="1"/>
  <c r="BU3" i="1"/>
  <c r="BU196" i="1"/>
  <c r="BU36" i="1"/>
  <c r="BU28" i="1"/>
  <c r="BU8" i="1"/>
  <c r="BU61" i="1"/>
  <c r="BU189" i="1"/>
  <c r="BU83" i="1"/>
  <c r="BU5" i="1"/>
  <c r="BU85" i="1"/>
  <c r="BU60" i="1"/>
  <c r="BU162" i="1"/>
  <c r="BU168" i="1"/>
  <c r="BU164" i="1"/>
  <c r="BU30" i="1"/>
  <c r="BU33" i="1"/>
  <c r="BU29" i="1"/>
  <c r="BU170" i="1"/>
  <c r="BU70" i="1"/>
  <c r="BU157" i="1"/>
  <c r="BU4" i="1"/>
  <c r="BU141" i="1"/>
  <c r="G84" i="1"/>
  <c r="G211" i="1"/>
  <c r="G184" i="1"/>
  <c r="G205" i="1"/>
  <c r="G72" i="1"/>
  <c r="G120" i="1"/>
  <c r="G122" i="1"/>
  <c r="G124" i="1"/>
  <c r="G47" i="1"/>
  <c r="G82" i="1"/>
  <c r="G2" i="1"/>
  <c r="G200" i="1"/>
  <c r="G174" i="1"/>
  <c r="G63" i="1"/>
  <c r="G64" i="1"/>
  <c r="G180" i="1"/>
  <c r="G178" i="1"/>
  <c r="G179" i="1"/>
  <c r="G54" i="1"/>
  <c r="G55" i="1"/>
  <c r="G53" i="1"/>
  <c r="G15" i="1"/>
  <c r="G20" i="1"/>
  <c r="G22" i="1"/>
  <c r="G17" i="1"/>
  <c r="G23" i="1"/>
  <c r="G16" i="1"/>
  <c r="G18" i="1"/>
  <c r="G19" i="1"/>
  <c r="G21" i="1"/>
  <c r="G107" i="1"/>
  <c r="G106" i="1"/>
  <c r="G105" i="1"/>
  <c r="G104" i="1"/>
  <c r="G103" i="1"/>
  <c r="G102" i="1"/>
  <c r="BU102" i="1" s="1"/>
  <c r="G101" i="1"/>
  <c r="G100" i="1"/>
  <c r="G99" i="1"/>
  <c r="G97" i="1"/>
  <c r="G96" i="1"/>
  <c r="G95" i="1"/>
  <c r="G94" i="1"/>
  <c r="G93" i="1"/>
  <c r="BU93" i="1" s="1"/>
  <c r="G92" i="1"/>
  <c r="G91" i="1"/>
  <c r="G90" i="1"/>
  <c r="BU90" i="1" s="1"/>
  <c r="G89" i="1"/>
  <c r="G114" i="1"/>
  <c r="G113" i="1"/>
  <c r="BU113" i="1" s="1"/>
  <c r="G112" i="1"/>
  <c r="G111" i="1"/>
  <c r="G110" i="1"/>
  <c r="BU110" i="1" s="1"/>
  <c r="G109" i="1"/>
  <c r="G108" i="1"/>
  <c r="G98" i="1"/>
  <c r="BU98" i="1" s="1"/>
  <c r="G88" i="1"/>
  <c r="G26" i="1"/>
  <c r="G25" i="1"/>
  <c r="BU25" i="1" s="1"/>
  <c r="G24" i="1"/>
  <c r="G27" i="1"/>
  <c r="BU27" i="1" s="1"/>
  <c r="G208" i="1"/>
  <c r="G195" i="1"/>
  <c r="G206" i="1"/>
  <c r="BU206" i="1" s="1"/>
  <c r="G199" i="1"/>
  <c r="G198" i="1"/>
  <c r="G197" i="1"/>
  <c r="BU197" i="1" s="1"/>
  <c r="G194" i="1"/>
  <c r="G190" i="1"/>
  <c r="G191" i="1"/>
  <c r="BU191" i="1" s="1"/>
  <c r="G11" i="1"/>
  <c r="G201" i="1"/>
  <c r="G172" i="1"/>
  <c r="BU172" i="1" s="1"/>
  <c r="G156" i="1"/>
  <c r="G7" i="1"/>
  <c r="G118" i="1"/>
  <c r="BU118" i="1" s="1"/>
  <c r="G13" i="1"/>
  <c r="G49" i="1"/>
  <c r="G173" i="1"/>
  <c r="BU173" i="1" s="1"/>
  <c r="G77" i="1"/>
  <c r="G6" i="1"/>
  <c r="G86" i="1"/>
  <c r="BU86" i="1" s="1"/>
  <c r="G210" i="1"/>
  <c r="G39" i="1"/>
  <c r="G71" i="1"/>
  <c r="BU71" i="1" s="1"/>
  <c r="G41" i="1"/>
  <c r="G115" i="1"/>
  <c r="G57" i="1"/>
  <c r="BU57" i="1" s="1"/>
  <c r="G50" i="1"/>
  <c r="G123" i="1"/>
  <c r="BU123" i="1" s="1"/>
  <c r="G125" i="1"/>
  <c r="G48" i="1"/>
  <c r="G73" i="1"/>
  <c r="BU73" i="1" s="1"/>
  <c r="G52" i="1"/>
  <c r="BU49" i="1" l="1"/>
  <c r="BU7" i="1"/>
  <c r="BU201" i="1"/>
  <c r="BU190" i="1"/>
  <c r="BU198" i="1"/>
  <c r="BU195" i="1"/>
  <c r="BU26" i="1"/>
  <c r="BU108" i="1"/>
  <c r="BU111" i="1"/>
  <c r="BU91" i="1"/>
  <c r="BU52" i="1"/>
  <c r="BU125" i="1"/>
  <c r="BU41" i="1"/>
  <c r="BU210" i="1"/>
  <c r="BU77" i="1"/>
  <c r="BU13" i="1"/>
  <c r="BU156" i="1"/>
  <c r="BU11" i="1"/>
  <c r="BU194" i="1"/>
  <c r="BU199" i="1"/>
  <c r="BU208" i="1"/>
  <c r="BU24" i="1"/>
  <c r="BU94" i="1"/>
  <c r="BU97" i="1"/>
  <c r="BU101" i="1"/>
  <c r="BU104" i="1"/>
  <c r="BU72" i="1"/>
  <c r="BU100" i="1"/>
  <c r="BU103" i="1"/>
  <c r="BU106" i="1"/>
  <c r="BU19" i="1"/>
  <c r="BU23" i="1"/>
  <c r="BU20" i="1"/>
  <c r="BU53" i="1"/>
  <c r="BU179" i="1"/>
  <c r="BU64" i="1"/>
  <c r="BU200" i="1"/>
  <c r="BU47" i="1"/>
  <c r="BU120" i="1"/>
  <c r="BU184" i="1"/>
  <c r="BU21" i="1"/>
  <c r="BU16" i="1"/>
  <c r="BU22" i="1"/>
  <c r="BU54" i="1"/>
  <c r="BU180" i="1"/>
  <c r="BU174" i="1"/>
  <c r="BU82" i="1"/>
  <c r="BU122" i="1"/>
  <c r="BU205" i="1"/>
  <c r="BU84" i="1"/>
  <c r="BU96" i="1"/>
  <c r="BU105" i="1"/>
  <c r="BU211" i="1"/>
  <c r="BU48" i="1"/>
  <c r="BU115" i="1"/>
  <c r="BU39" i="1"/>
  <c r="BU6" i="1"/>
  <c r="BU88" i="1"/>
  <c r="BU114" i="1"/>
  <c r="BU99" i="1"/>
  <c r="BU107" i="1"/>
  <c r="BU18" i="1"/>
  <c r="BU17" i="1"/>
  <c r="BU15" i="1"/>
  <c r="BU55" i="1"/>
  <c r="BU178" i="1"/>
  <c r="BU63" i="1"/>
  <c r="BU2" i="1"/>
  <c r="BU124" i="1"/>
  <c r="BU112" i="1"/>
  <c r="BU92" i="1"/>
  <c r="BU109" i="1"/>
  <c r="BU89" i="1"/>
  <c r="BU95" i="1"/>
  <c r="BU50" i="1"/>
  <c r="G209" i="1" l="1"/>
  <c r="G44" i="1"/>
  <c r="BU44" i="1" s="1"/>
  <c r="G43" i="1"/>
  <c r="BU209" i="1" l="1"/>
  <c r="BU43" i="1"/>
  <c r="G116" i="1"/>
  <c r="G119" i="1"/>
  <c r="G155" i="1"/>
  <c r="G121" i="1"/>
  <c r="G117" i="1"/>
  <c r="G181" i="1"/>
  <c r="BU181" i="1" s="1"/>
  <c r="G79" i="1"/>
  <c r="G207" i="1"/>
  <c r="G80" i="1"/>
  <c r="G81" i="1"/>
  <c r="G159" i="1"/>
  <c r="G188" i="1"/>
  <c r="G186" i="1"/>
  <c r="G187" i="1"/>
  <c r="G185" i="1"/>
  <c r="G177" i="1"/>
  <c r="G175" i="1"/>
  <c r="G176" i="1"/>
  <c r="BU176" i="1" s="1"/>
  <c r="G182" i="1"/>
  <c r="G158" i="1"/>
  <c r="G78" i="1"/>
  <c r="G66" i="1"/>
  <c r="BU66" i="1" s="1"/>
  <c r="BU182" i="1" l="1"/>
  <c r="BU186" i="1"/>
  <c r="BU121" i="1"/>
  <c r="BU78" i="1"/>
  <c r="BU79" i="1"/>
  <c r="BU188" i="1"/>
  <c r="BU80" i="1"/>
  <c r="BU175" i="1"/>
  <c r="BU187" i="1"/>
  <c r="BU159" i="1"/>
  <c r="BU207" i="1"/>
  <c r="BU116" i="1"/>
  <c r="BU177" i="1"/>
  <c r="BU81" i="1"/>
  <c r="BU155" i="1"/>
  <c r="BU158" i="1"/>
  <c r="BU185" i="1"/>
  <c r="BU117" i="1"/>
  <c r="BU119" i="1"/>
  <c r="G59" i="1" l="1"/>
  <c r="G58" i="1"/>
  <c r="G9" i="1"/>
  <c r="BU59" i="1" l="1"/>
  <c r="BU9" i="1"/>
  <c r="BU58" i="1"/>
  <c r="BU213" i="1" l="1"/>
</calcChain>
</file>

<file path=xl/sharedStrings.xml><?xml version="1.0" encoding="utf-8"?>
<sst xmlns="http://schemas.openxmlformats.org/spreadsheetml/2006/main" count="1320" uniqueCount="633">
  <si>
    <t>HRC #</t>
  </si>
  <si>
    <t>City/Town</t>
  </si>
  <si>
    <t>Project</t>
  </si>
  <si>
    <t>Use**</t>
  </si>
  <si>
    <t>Prior Rounds Applied</t>
  </si>
  <si>
    <t>Part 2 Qualified Rehab. $</t>
  </si>
  <si>
    <t>20% QRE</t>
  </si>
  <si>
    <t>Part 2 Total Project Cost</t>
  </si>
  <si>
    <t>Proponent Name</t>
  </si>
  <si>
    <t>Entity</t>
  </si>
  <si>
    <t>Round 1 Awards</t>
  </si>
  <si>
    <t>Round 2 Awards</t>
  </si>
  <si>
    <t>Round 3 Awards</t>
  </si>
  <si>
    <t>Round 4 Awards</t>
  </si>
  <si>
    <t>Round 5 Awards</t>
  </si>
  <si>
    <t>Round 6 Awards</t>
  </si>
  <si>
    <t>Round 7 Awards</t>
  </si>
  <si>
    <t>Round 8 Awards</t>
  </si>
  <si>
    <t>Round 9 Awards</t>
  </si>
  <si>
    <t>Round 10 Awards</t>
  </si>
  <si>
    <t>Round 11 Awards</t>
  </si>
  <si>
    <t>Round 12 Awards</t>
  </si>
  <si>
    <t>Round 13 Awards</t>
  </si>
  <si>
    <t>Round 14 Awards</t>
  </si>
  <si>
    <t>Round 15 Awards</t>
  </si>
  <si>
    <t>Round 16 Awards</t>
  </si>
  <si>
    <t>Round 17 Awards</t>
  </si>
  <si>
    <t>Round 18 Awards</t>
  </si>
  <si>
    <t>Round 19 Awards</t>
  </si>
  <si>
    <t>Round 20 Awards</t>
  </si>
  <si>
    <t>Round 21 Awards</t>
  </si>
  <si>
    <t>Round 22 Awards</t>
  </si>
  <si>
    <t>Round 23 Awards</t>
  </si>
  <si>
    <t>Round 24 Awards</t>
  </si>
  <si>
    <t>Round 25 Awards</t>
  </si>
  <si>
    <t>Round 26 Awards</t>
  </si>
  <si>
    <t>Round 27 Awards</t>
  </si>
  <si>
    <t>Round 28 Awards</t>
  </si>
  <si>
    <t>Round 29 Awards</t>
  </si>
  <si>
    <t>Round 30 Awards</t>
  </si>
  <si>
    <t>Round 31 Awards</t>
  </si>
  <si>
    <t>Round 32 Awards</t>
  </si>
  <si>
    <t>Round 33 Awards</t>
  </si>
  <si>
    <t>Round 34 Awards</t>
  </si>
  <si>
    <t>Round 35 Awards</t>
  </si>
  <si>
    <t>Round 36 Awards</t>
  </si>
  <si>
    <t>Round 37 Awards</t>
  </si>
  <si>
    <t>Round 38 Awards</t>
  </si>
  <si>
    <t>Round 39 Awards</t>
  </si>
  <si>
    <t>Round 40 Awards</t>
  </si>
  <si>
    <t>Round 41 Awards</t>
  </si>
  <si>
    <t>Round 42 Awards</t>
  </si>
  <si>
    <t>Round 43 Awards</t>
  </si>
  <si>
    <t>Round 44 Awards</t>
  </si>
  <si>
    <t>Round 45 Awards</t>
  </si>
  <si>
    <t>Round 46 Awards</t>
  </si>
  <si>
    <t>Round 47 Awards</t>
  </si>
  <si>
    <t>Round 48 Awards</t>
  </si>
  <si>
    <t>Round 49 Awards</t>
  </si>
  <si>
    <t>Round 50 Awards</t>
  </si>
  <si>
    <t>Round 51 Awards</t>
  </si>
  <si>
    <t>Round 52 Awards</t>
  </si>
  <si>
    <t>Round 53 Awards</t>
  </si>
  <si>
    <t>Round 54 Awards</t>
  </si>
  <si>
    <t>Round 55 Awards</t>
  </si>
  <si>
    <t>Round 56 Awards</t>
  </si>
  <si>
    <t>Round 57 Awards</t>
  </si>
  <si>
    <t>Round 58 Awards</t>
  </si>
  <si>
    <t>Round 59 Awards</t>
  </si>
  <si>
    <t>Round 60 Awards</t>
  </si>
  <si>
    <t>Total Awards</t>
  </si>
  <si>
    <t>Remaining Credit to Award</t>
  </si>
  <si>
    <t>Boston / Charlestown</t>
  </si>
  <si>
    <t>Building 104 - Pattern Shop, 104 Frist Avenue</t>
  </si>
  <si>
    <t>R</t>
  </si>
  <si>
    <t>Rachana Crowley</t>
  </si>
  <si>
    <t>The Community Builders, Inc.</t>
  </si>
  <si>
    <t>Great Barrington</t>
  </si>
  <si>
    <t>Housatonic Grammar School, 207 Pleasant Street North</t>
  </si>
  <si>
    <t>David Carver</t>
  </si>
  <si>
    <t>WDM Properties, LLC</t>
  </si>
  <si>
    <t>Haverhill</t>
  </si>
  <si>
    <t>O, R</t>
  </si>
  <si>
    <t>Rob Landry</t>
  </si>
  <si>
    <t>38-42 Washington St., LLC</t>
  </si>
  <si>
    <t>C, R</t>
  </si>
  <si>
    <t>Jonathan Cody</t>
  </si>
  <si>
    <t>Holyoke</t>
  </si>
  <si>
    <t>Farr Alpaca Mill (Bldg 3 and southeast end of Bldg 4), 130 Appleton Street</t>
  </si>
  <si>
    <t>Aaron Vega</t>
  </si>
  <si>
    <t>Appleton Redevelopment Phase 2 Limited Partnership</t>
  </si>
  <si>
    <t>Lowell</t>
  </si>
  <si>
    <t>James Boyle Building, 637 Middlesex Street</t>
  </si>
  <si>
    <t>Gwen Lawson</t>
  </si>
  <si>
    <t>635 Middlesex St LLC</t>
  </si>
  <si>
    <t>Pittsfield</t>
  </si>
  <si>
    <t>White Terrace Apartments, 592-596 North Street</t>
  </si>
  <si>
    <t>35, 36, 37, 38, 39, 40, 41, 42, 43, 44, 45, 46, 47, 48, 49, 50, 51, 52, 53, 58, 59, 60</t>
  </si>
  <si>
    <t>Larry Regan</t>
  </si>
  <si>
    <t>White Terrace Building LLC</t>
  </si>
  <si>
    <t>Springfield</t>
  </si>
  <si>
    <t>Residences at The Vault (aka Federal Land Bank of Springfield Building), 310 State Street</t>
  </si>
  <si>
    <t>55, 56, 57, 58, 59, 60</t>
  </si>
  <si>
    <t>Gordon Pulsifer</t>
  </si>
  <si>
    <t>Residences at The Vault, LP (Residences at The Vault, LLC, Its General Partner)</t>
  </si>
  <si>
    <t>Knox Residences, II, 42 Waltham Avenue</t>
  </si>
  <si>
    <t>50, 51, 52, 53, 54, 55, 56, 57, 58, 59, 60</t>
  </si>
  <si>
    <t>Knox Residences, II Limited Partnership (Knox Residences II, LLC its General Partner)</t>
  </si>
  <si>
    <t>Knox Residences, I, 53 Wilbraham Road</t>
  </si>
  <si>
    <t>Knox Residences, I Limited Partnership (Knox Residences I, LLC, its General Partner)</t>
  </si>
  <si>
    <t>Merrick Park Apartments (aka Springfield Fire and Marine Insurance Company Building), 195 State Street</t>
  </si>
  <si>
    <t>Merrick Park Apartments, LP (Merrick Park Apartments, LLC, Its General Partner)</t>
  </si>
  <si>
    <t>Taunton</t>
  </si>
  <si>
    <t>Union Block - 13-19 Main Street</t>
  </si>
  <si>
    <t>31, 35, 36, 37, 38, 39, 40, 41, 42, 43, 44, 45, 47, 48, 49, 50, 55, 56, 59, 60</t>
  </si>
  <si>
    <t>Philip Giffee</t>
  </si>
  <si>
    <t>Union Block Rental Limited Partnership</t>
  </si>
  <si>
    <t>Union Block - 21-25 Main Street</t>
  </si>
  <si>
    <t>31, 35, 36, 37, 38, 39, 40, 41, 42, 43, 44, 45, 47, 48, 49, 50, 52, 53, 55, 56, 59, 60</t>
  </si>
  <si>
    <t>Union Block - 1-7 Main Street</t>
  </si>
  <si>
    <t>Union Block - 27-31 Main Street</t>
  </si>
  <si>
    <t>31, 35, 36, 37, 38, 39, 41, 42, 43, 44, 45, 47, 48, 49, 50, 51, 52, 53, 55, 56, 59, 60</t>
  </si>
  <si>
    <t>Wright Building, 239-261 North Street</t>
  </si>
  <si>
    <t>R, C</t>
  </si>
  <si>
    <t>45, 47, 48, 49, 50, 51, 52, 53, 54, 55, 56, 57, 58, 59, 60</t>
  </si>
  <si>
    <t>Louis C. Allegrone</t>
  </si>
  <si>
    <t>A.C. Enterprises, LLC (Allegrone Companies)</t>
  </si>
  <si>
    <t>Massachusetts Mills: Mill No.3/Picker House &amp; Boiler House, 95 Bridge Street</t>
  </si>
  <si>
    <t>1, 2, 3, 5, 20, 21, 22, 23, 24, 25, 26, 27, 28, 29, 30, 31, 32, 33, 34, 35, 36, 37, 38, 39, 40, 41, 42, 43, 44, 45, 46, 47, 48, 49, 50, 51, 52, 53, 54, 55, 56, 57, 58, 59, 60</t>
  </si>
  <si>
    <t>Joseph R. Mullins</t>
  </si>
  <si>
    <t>Massachusetts Mills III Limited Partnership</t>
  </si>
  <si>
    <t>Massachusetts Cotton Mills - Main Power House (Section 18), 169.1 Bridge Street</t>
  </si>
  <si>
    <t>57, 58, 59, 60</t>
  </si>
  <si>
    <t>Joseph Mullins</t>
  </si>
  <si>
    <t>Worcester</t>
  </si>
  <si>
    <t>Waldo Street Police Station, District Court and Fire House, 1 Exchange Place</t>
  </si>
  <si>
    <t>48, 49, 50, 51, 52, 53, 54, 55, 56, 57, 58, 59, 60</t>
  </si>
  <si>
    <t>Hugh McLaughlin</t>
  </si>
  <si>
    <t>Exchange Waldo, LLC</t>
  </si>
  <si>
    <t>Fall River</t>
  </si>
  <si>
    <t>59, 60</t>
  </si>
  <si>
    <t>John Vlahos Buidling, 
199 Market Street</t>
  </si>
  <si>
    <t>Scott Anderson</t>
  </si>
  <si>
    <t>199 Market Street, LLC</t>
  </si>
  <si>
    <t>Parsons Apartment House, 169 Maple Street</t>
  </si>
  <si>
    <t>41, 42, 43, 44, 45, 59, 60</t>
  </si>
  <si>
    <t>New Bedford</t>
  </si>
  <si>
    <t>Capital Theater, 1418-1440 Acushnet Avenue</t>
  </si>
  <si>
    <t>C, O</t>
  </si>
  <si>
    <t>47, 49, 50, 51, 52, 53, 54, 55, 56, 57, 58, 59, 60</t>
  </si>
  <si>
    <t>Corinn Williams</t>
  </si>
  <si>
    <t>Community Economic Development Center, New Bedford, MA</t>
  </si>
  <si>
    <t xml:space="preserve">Kilburn Mill No. 2, 89-93 West Rodney French Boulevard </t>
  </si>
  <si>
    <t>41, 42, 43, 44, 45, 46, 47, 48, 49, 50, 51, 52, 53, 54, 55, 56, 57, 58, 59, 60</t>
  </si>
  <si>
    <t>Andrew Bishins</t>
  </si>
  <si>
    <t>Erika Realty Trust</t>
  </si>
  <si>
    <t>Zeiterion Theater, 674-680 Purchase Street</t>
  </si>
  <si>
    <t>E, Arts</t>
  </si>
  <si>
    <t>51, 53, 54, 55, 56, 57, 58, 59, 60</t>
  </si>
  <si>
    <t>Rosemary Gill</t>
  </si>
  <si>
    <t>The Zeiterion Theatre, Inc.</t>
  </si>
  <si>
    <t>Hillman Street Firehouse, 109 Hillman Street</t>
  </si>
  <si>
    <t>46, 47, 48, 49, 50, 51, 52, 53, 54, 56, 57, 58</t>
  </si>
  <si>
    <t>Waterfront Historic Area League (WHALE)</t>
  </si>
  <si>
    <t>C.E. Beckman Co. Buildings, 11-19 &amp; 21-35 Commercial Street</t>
  </si>
  <si>
    <t>48, 50, 51, 52, 53, 54, 55, 56, 57, 58, 59, 60</t>
  </si>
  <si>
    <t>Jeff Pineault</t>
  </si>
  <si>
    <t>National Downtown Club, LLC</t>
  </si>
  <si>
    <t>Chelsea</t>
  </si>
  <si>
    <t>Commandant's House - Veterans' Home in Chelsea, 
95 Crest Avenue</t>
  </si>
  <si>
    <t>Charlie Adams</t>
  </si>
  <si>
    <t>CSH Phase I LLC</t>
  </si>
  <si>
    <t>Laundry Building - Veterans' Home in Chelsea,
95 Crest Avenue</t>
  </si>
  <si>
    <t>Salem</t>
  </si>
  <si>
    <t>Worcester Art Museum, 55 Salisbury Street</t>
  </si>
  <si>
    <t>Mark Spuria</t>
  </si>
  <si>
    <t>Worcester Art Museum</t>
  </si>
  <si>
    <t>44, 45, 46, 47, 48, 49, 50, 51, 52, 53, 54, 55, 56, 57, 58, 59, 60</t>
  </si>
  <si>
    <t>Union Belt Co. Factory, 66 Troy Street</t>
  </si>
  <si>
    <t>R, O</t>
  </si>
  <si>
    <t>52, 53, 56, 59, 60</t>
  </si>
  <si>
    <t>Anthony F. Cordeiro</t>
  </si>
  <si>
    <t>66 Troy St, LLC</t>
  </si>
  <si>
    <t>Lawrence</t>
  </si>
  <si>
    <t>Tops Mill, 602 &amp; 610 Broadway</t>
  </si>
  <si>
    <t>Andrew Waxman</t>
  </si>
  <si>
    <t>Dudley</t>
  </si>
  <si>
    <t>Stevens Linen Mill, 8 Mill Street</t>
  </si>
  <si>
    <t>14, 16, 21, 22, 23, 24, 25, 26, 28, 29, 30, 31, 32, 33, 34, 35, 37, 39, 48, 50, 51, 52, 53, 54, 55, 56, 57, 58, 59, 60</t>
  </si>
  <si>
    <t>John Gumpert</t>
  </si>
  <si>
    <t>Stevens Mill Owner LLC</t>
  </si>
  <si>
    <t>St. Mary's Home for Aged and Orphan Children, 593 Kempton Street</t>
  </si>
  <si>
    <t>Daniel Cruz, Jr.</t>
  </si>
  <si>
    <t>Cruz Development Corporation</t>
  </si>
  <si>
    <t>St. Joseph &amp; St. Therese's School, 35 Kearsarge Street</t>
  </si>
  <si>
    <t>Sanford Spinning Company, 206 Globe Mills Avenue</t>
  </si>
  <si>
    <t>56, 57, 58, 59, 60</t>
  </si>
  <si>
    <t>Roberto Pereyra</t>
  </si>
  <si>
    <t>Sanford Spinning Mills LLC</t>
  </si>
  <si>
    <t>Gloucester</t>
  </si>
  <si>
    <t>Pattillo Building, 67 Middle Street</t>
  </si>
  <si>
    <t>49, 50, 51, 52, 53, 54, 55, 56, 57, 58, 59, 60</t>
  </si>
  <si>
    <t>Chris Lovasco</t>
  </si>
  <si>
    <t>YNS Affordable Housing, Inc.</t>
  </si>
  <si>
    <t>Medfield</t>
  </si>
  <si>
    <t>Medfield State Hospital, 45 Hospital Road (Chapel and Infirmary)</t>
  </si>
  <si>
    <t>Arts Center</t>
  </si>
  <si>
    <t>Jean Mineo</t>
  </si>
  <si>
    <t>Cultural Alliance of Medfield</t>
  </si>
  <si>
    <t>Cambridge</t>
  </si>
  <si>
    <t>Longfellow Court, 1200 Massachusetts Avenue</t>
  </si>
  <si>
    <t>Jameson Brown</t>
  </si>
  <si>
    <t>Arrow Associates LLC</t>
  </si>
  <si>
    <t>Kunhardt Mills Building 11: Dye Works Building, 50 Island Street</t>
  </si>
  <si>
    <t>C</t>
  </si>
  <si>
    <t>38, 39, 40, 41, 42, 43, 44, 45, 46, 47, 48, 49, 50, 51, 52, 53, 54, 55, 56, 57, 58, 59, 60</t>
  </si>
  <si>
    <t>Jessica Andors</t>
  </si>
  <si>
    <t>Lawrence Community Works Inc.</t>
  </si>
  <si>
    <t>Brockton</t>
  </si>
  <si>
    <t>Kennedy Clothing Company Building, 132-134 Main Street</t>
  </si>
  <si>
    <t>54, 55, 56, 57, 58, 59, 60</t>
  </si>
  <si>
    <t>David Traggorth</t>
  </si>
  <si>
    <t>142 Main Historic LLC</t>
  </si>
  <si>
    <t>Worcester Boys Club, 2 Ionic Avenue</t>
  </si>
  <si>
    <t>E, C</t>
  </si>
  <si>
    <t>39, 40, 41, 42, 43, 44, 45, 46, 47, 48, 49, 50, 51, 52, 53, 54, 55, 56, 57, 59, 60</t>
  </si>
  <si>
    <t>Laura Marotta</t>
  </si>
  <si>
    <t>Creative Hub Worcester</t>
  </si>
  <si>
    <t>Lynn</t>
  </si>
  <si>
    <t>Hutchinson-Clark Block, 55-65 Munroe Street</t>
  </si>
  <si>
    <t>47, 48, 49, 50, 51, 52, 53, 55, 56, 57, 58, 59, 60</t>
  </si>
  <si>
    <t>Kurt Lange</t>
  </si>
  <si>
    <t>The Haven Project Inc.</t>
  </si>
  <si>
    <t>Barnstable / Hyannis</t>
  </si>
  <si>
    <t>George Benson Holbrook House, 10 Hyannis Avenue</t>
  </si>
  <si>
    <t>Dana McCoy</t>
  </si>
  <si>
    <t>Hyannis Rotary LLC</t>
  </si>
  <si>
    <t>Hildreth Building, 33-45 Merrimack Street</t>
  </si>
  <si>
    <t>58, 59, 60</t>
  </si>
  <si>
    <t>David Steinbergh</t>
  </si>
  <si>
    <t>RCG 45 Merrimack Street OZ Business LLC</t>
  </si>
  <si>
    <t>Southbridge</t>
  </si>
  <si>
    <t>Hamilton Mills Buildings 6, 7, 9,10 and 14, 62-64 Mill Street</t>
  </si>
  <si>
    <t>I, O</t>
  </si>
  <si>
    <t>39, 40, 41, 42, 43, 44, 45, 46, 47, 48, 49, 50, 51, 52, 53, 54, 55, 56, 57, 58, 59</t>
  </si>
  <si>
    <t>Alessandra Simonelli-Jacques</t>
  </si>
  <si>
    <t>Mill Street Realty, Inc.</t>
  </si>
  <si>
    <t>Easthampton</t>
  </si>
  <si>
    <t>Easthampton Old Town Hall, 43 Main Street</t>
  </si>
  <si>
    <t>Arts, Community</t>
  </si>
  <si>
    <t>46, 47, 49, 50, 51, 52, 53, 54, 56, 57, 58, 60</t>
  </si>
  <si>
    <t>Burns Maxey</t>
  </si>
  <si>
    <t>CitySpace, Inc</t>
  </si>
  <si>
    <t>Boston / East Boston</t>
  </si>
  <si>
    <t>East Boston Steam Sewerage Pumping Station, 605 Chelsea Street/20 Addison Street</t>
  </si>
  <si>
    <t>O</t>
  </si>
  <si>
    <t>Jacob Citrin</t>
  </si>
  <si>
    <t>605 Chelsea LLC</t>
  </si>
  <si>
    <t>George H. Dunbar School, 338 Dartmouth Street</t>
  </si>
  <si>
    <t>Beverly</t>
  </si>
  <si>
    <t>Beverly High School/Briscoe Middle School, 7 Sohier Road</t>
  </si>
  <si>
    <t>49, 50, 51, 52 , 53, 54, 55, 56, 57, 58, 59, 60</t>
  </si>
  <si>
    <t>Dara Kovel</t>
  </si>
  <si>
    <t>Briscoe Village LLC</t>
  </si>
  <si>
    <t>North Adams</t>
  </si>
  <si>
    <t>Blackinton Mill, 1470 Massachusetts Avenue</t>
  </si>
  <si>
    <t>Ben Svenson
Eric Kerns</t>
  </si>
  <si>
    <t>Blackinton Mill LLC</t>
  </si>
  <si>
    <t>American Optical Company Complex: Building 13, 14 &amp; 17, 25-35 Case Street</t>
  </si>
  <si>
    <t>Charles F. Norton</t>
  </si>
  <si>
    <t>Southbridge Associates II LLC/Southbridge Associates III LLC</t>
  </si>
  <si>
    <t>Paul Revere Life Insurance Company Building, 18 Chestnut Street</t>
  </si>
  <si>
    <t>34, 35, 36, 37, 38, 39, 40, 41, 42, 43, 47, 48, 49, 50, 51</t>
  </si>
  <si>
    <t>Kathryn Krock Parvin</t>
  </si>
  <si>
    <t>Chestnut Street Properties LLC</t>
  </si>
  <si>
    <t>Boston / Dorchester</t>
  </si>
  <si>
    <t>Upham's Corner Market Buildings B &amp; C, 612-618 Columbia Road</t>
  </si>
  <si>
    <t xml:space="preserve">Michael J. Mattos </t>
  </si>
  <si>
    <t>AHSC Columbia Uphams LLC</t>
  </si>
  <si>
    <t>Webster</t>
  </si>
  <si>
    <t>Thompson School, 10 Prospect Street</t>
  </si>
  <si>
    <t>Michael Mattos</t>
  </si>
  <si>
    <t>AHSC Prospect Estates LLC</t>
  </si>
  <si>
    <t>Rock Castle School, 41 Prospect Street</t>
  </si>
  <si>
    <t>Harwood &amp; Quincy Machine Company, 50 Lagrange Street</t>
  </si>
  <si>
    <t>51, 52, 53, 54, 55, 56, 57, 58, 59, 60</t>
  </si>
  <si>
    <t>Jon Rudzinkski</t>
  </si>
  <si>
    <t>Worcester Lagrange MM LLC</t>
  </si>
  <si>
    <t>L. D. Thayer Manufacturing Company, 47 Lagrange Street</t>
  </si>
  <si>
    <t>Jon Rudzinski</t>
  </si>
  <si>
    <t>L. Robbins Machine Shop, 42 Lagrange Street</t>
  </si>
  <si>
    <t>P. E. Somers Manufacturing Company, 35 Lagrange Street</t>
  </si>
  <si>
    <t>The Aurora Hotel, 660 Main Street</t>
  </si>
  <si>
    <t>J.A. Colvin Lofts, 98 Beacon Street</t>
  </si>
  <si>
    <t>Taylor Bearden</t>
  </si>
  <si>
    <t>98 Beacon Street LLC</t>
  </si>
  <si>
    <t>Washburn &amp; Moen North Works Cotton Mill, 90 Grove Street</t>
  </si>
  <si>
    <t>O, C</t>
  </si>
  <si>
    <t>Hamid Mohaghegh</t>
  </si>
  <si>
    <t>Grove Street Family Properties LLC</t>
  </si>
  <si>
    <t>Boston / Roxbury</t>
  </si>
  <si>
    <t>Sargent-Prince Block, 37-51 Roxbury Street</t>
  </si>
  <si>
    <t>46, 47, 48, 49, 50, 51, 52, 53, 54, 55, 56, 57, 58, 59, 60</t>
  </si>
  <si>
    <t>N. Paul TonThat</t>
  </si>
  <si>
    <t>Nuestra Communidad Development Corporation</t>
  </si>
  <si>
    <t>Nuestra Comunidad Development Corporation</t>
  </si>
  <si>
    <t>A. Mille Apartment Block (Four Forest), 4-4A Forest Street</t>
  </si>
  <si>
    <t>48, 49, 50, 57, 58, 59, 60</t>
  </si>
  <si>
    <t>Louis Habolow Apartment House (Roxbury Triangle), 116-122 Mt. Pleasant Avenue</t>
  </si>
  <si>
    <t>Roxbury Home for Aged Women (Vila Nova-Burton), 5 Burton Avenue</t>
  </si>
  <si>
    <t>Medfield State Hospital Residential Redevelopment - Building 1 - Hillside House, 45 Hospital Road</t>
  </si>
  <si>
    <t>Rebecca Hemenway</t>
  </si>
  <si>
    <t>Trinity Acquisitions LLC</t>
  </si>
  <si>
    <t>Medfield State Hospital Residential Redevelopment - Building 2 - West Hall, 45 Hospital Road</t>
  </si>
  <si>
    <t>Medfield State Hospital Residential Redevelopment - Building 3 - F Ward, 45 Hospital Road</t>
  </si>
  <si>
    <t>Medfield State Hospital Residential Redevelopment - Building 4 - D Ward, 45 Hospital Road</t>
  </si>
  <si>
    <t>Medfield State Hospital Residential Redevelopment - Building 5 - E and L Ward, 45 Hospital Road</t>
  </si>
  <si>
    <t>Medfield State Hospital Residential Redevelopment - Building 6 - F Ward, 45 Hospital Road</t>
  </si>
  <si>
    <t>Medfield State Hospital Residential Redevelopment - Building 7 - S Ward, 45 Hospital Road</t>
  </si>
  <si>
    <t>Medfield State Hospital Residential Redevelopment - Building 8 - E and L Ward, 45 Hospital Road</t>
  </si>
  <si>
    <t>Medfield State Hospital Residential Redevelopment - Building 9 - D Ward, 45 Hospital Road</t>
  </si>
  <si>
    <t>Medfield State Hospital Residential Redevelopment - Building 11 - C Ward, 45 Hospital Road</t>
  </si>
  <si>
    <t>Medfield State Hospital Residential Redevelopment - Building 12 - B Ward, 45 Hospital Road</t>
  </si>
  <si>
    <t>Medfield State Hospital Residential Redevelopment - Building 13 - E and L Ward, 45 Hospital Road</t>
  </si>
  <si>
    <t>Medfield State Hospital Residential Redevelopment - Building 14 - B Ward, 45 Hospital Road</t>
  </si>
  <si>
    <t>Medfield State Hospital Residential Redevelopment - Building 15 - C Ward, 45 Hospital Road</t>
  </si>
  <si>
    <t>Medfield State Hospital Residential Redevelopment - Building 16 - D Ward, 45 Hospital Road</t>
  </si>
  <si>
    <t>Medfield State Hospital Residential Redevelopment - Building 17 - E and L Ward, 45 Hospital Road</t>
  </si>
  <si>
    <t>Medfield State Hospital Residential Redevelopment - Building 18 - F Ward, 45 Hospital Road</t>
  </si>
  <si>
    <t>Medfield State Hospital Residential Redevelopment - Building 19 - E and L Ward, 45 Hospital Road</t>
  </si>
  <si>
    <t>Medfield State Hospital Residential Redevelopment - Building 20 - D Ward, 45 Hospital Road</t>
  </si>
  <si>
    <t>Medfield State Hospital Residential Redevelopment - Building 21 - C Ward, 45 Hospital Road</t>
  </si>
  <si>
    <t>Medfield State Hospital Residential Redevelopment - Building 22 - B Ward, 45 Hospital Road</t>
  </si>
  <si>
    <t>Medfield State Hospital Residential Redevelopment - Building 22A - Administration Building, 45 Hospital Road</t>
  </si>
  <si>
    <t>Medfield State Hospital Residential Redevelopment - Building 23 - B Ward, 45 Hospital Road</t>
  </si>
  <si>
    <t>Medfield State Hospital Residential Redevelopment - Building 26 - Clubhouse, 45 Hospital Road</t>
  </si>
  <si>
    <t>Medfield State Hospital Residential Redevelopment - Building 27A - Kitchen/Dining, 45 Hospital Road</t>
  </si>
  <si>
    <t>Medfield State Hospital Residential Redevelopment - Building 28 - Tuberculosis Cottage, 45 Hospital Road</t>
  </si>
  <si>
    <t>Medfield State Hospital Residential Redevelopment - Building 29 - Nurses' Home, 45 Hospital Road</t>
  </si>
  <si>
    <t>Boston / Fenway</t>
  </si>
  <si>
    <t>John B. Lyons Three Family House, 7 Fenwood Road</t>
  </si>
  <si>
    <t>44, 45, 46, 47, 60</t>
  </si>
  <si>
    <t>Karen T. Gately</t>
  </si>
  <si>
    <t>Roxbury Tenants of Harvard Inc</t>
  </si>
  <si>
    <t>J. A. Driscoll Two-Family House, 11 Fenwood Road</t>
  </si>
  <si>
    <t>H.A. O'Brien Two-Family House, 15 Fenwood Road</t>
  </si>
  <si>
    <t>44, 45, 46, 47, 59, 60</t>
  </si>
  <si>
    <t>F. and J.L. Dunn Two-Family House, 19 Fenwood Road</t>
  </si>
  <si>
    <t>M.J. and A.J. Whelan Two-Family House, 21 Fenwood Road</t>
  </si>
  <si>
    <t>F.W. Stroud Two-Family House, 31 Fenwood Road</t>
  </si>
  <si>
    <t>M. Kilduff Two-Family House, 33 Fenwood Road</t>
  </si>
  <si>
    <t>James Harmon Commercial Block, 733-747 Huntington Avenue</t>
  </si>
  <si>
    <t>44, 45, 46, 47, 48, 49, 50, 51, 52, 58, 59, 60</t>
  </si>
  <si>
    <t>Avondale Apartments and Chambers, 777-779 Huntington Avenue</t>
  </si>
  <si>
    <t>46, 47, 48, 49, 50, 51, 52</t>
  </si>
  <si>
    <t>Roxbury Tenants of Harvard, Inc.</t>
  </si>
  <si>
    <t>52, 53, 54, 55, 56, 57, 58, 59, 60</t>
  </si>
  <si>
    <t>Fitchburg</t>
  </si>
  <si>
    <t>Academy Street School, 82 Academy Street</t>
  </si>
  <si>
    <t>39, 40, 41, 42, 43, 44, 45, 46, 47, 48, 49, 51, 52, 53, 54, 55, 56, 57, 58, 59, 60</t>
  </si>
  <si>
    <t>Marc Dohan</t>
  </si>
  <si>
    <t>NewVue Communities</t>
  </si>
  <si>
    <t>Fitchburg City Stable, High Street</t>
  </si>
  <si>
    <t>39, 40, 41, 42, 43, 44, 45, 46, 53, 54, 55, 56, 57, 58, 59, 60</t>
  </si>
  <si>
    <t>B.F. Brown Junior High School, 62 Academy Street</t>
  </si>
  <si>
    <t>New Court Terrace: William Birnie Block, 68-70 Byers Street</t>
  </si>
  <si>
    <t>38, 39, 40</t>
  </si>
  <si>
    <t>Derek Morris</t>
  </si>
  <si>
    <t>Way Finders, Inc.</t>
  </si>
  <si>
    <t>New Court Terrace: Frederick B. Taylor Block, 76 Byers Street</t>
  </si>
  <si>
    <t>New Court Terrace: William Lay Block, 84-88 Byers Street</t>
  </si>
  <si>
    <t>38, 39, 40, 41, 42</t>
  </si>
  <si>
    <t>Holden</t>
  </si>
  <si>
    <t>Jefferson Manufacturing Company - Buildings 5 &amp; 8, 1665 Main Street</t>
  </si>
  <si>
    <t>Timothy Adler</t>
  </si>
  <si>
    <t>North Village Lofts LLC</t>
  </si>
  <si>
    <t>Jefferson Manufacturing Company - Buildings 3, 6, 9, 1665 Main Street</t>
  </si>
  <si>
    <t>Hotel Rainville, 32 Byers Street</t>
  </si>
  <si>
    <t>Paul Morgan House, 21 Cedar Street</t>
  </si>
  <si>
    <t>Daniel Stroe</t>
  </si>
  <si>
    <t>Cedar Place Realty Trust</t>
  </si>
  <si>
    <t>Athol</t>
  </si>
  <si>
    <t>Riverbend Street School and Ellen Bigelow School, 184 Riverbend Street and 125 Allen Street</t>
  </si>
  <si>
    <t>50, 51, 54, 55, 56, 57, 58, 59, 60</t>
  </si>
  <si>
    <t>NewVue Affordable Housing Corporation</t>
  </si>
  <si>
    <t>McKittrick Industrial Supply, 60 Fletcher Street</t>
  </si>
  <si>
    <t>50, 51, 53, 54, 55, 56, 57, 58, 59, 60</t>
  </si>
  <si>
    <t>Alan W. Kazanjian</t>
  </si>
  <si>
    <t>Kazanjian Enterprise, Inc.</t>
  </si>
  <si>
    <t>Clinton</t>
  </si>
  <si>
    <t>Bigelow Carpet Company Woolen Mills - Buildings 2, 3, 4, 5, 500 Main Street</t>
  </si>
  <si>
    <t>Jeffrey Cunningham</t>
  </si>
  <si>
    <t>CIG - 218 Shrewsbury LLC</t>
  </si>
  <si>
    <t>St. Joseph School, 
57 Linden Street</t>
  </si>
  <si>
    <t>Acushnet Commons LP</t>
  </si>
  <si>
    <t>Robert C. Ingraham School, 80 Rivet Street</t>
  </si>
  <si>
    <t>Ingraham School LLC</t>
  </si>
  <si>
    <t>Joseph Grinnell Mansion, 
379 County Street</t>
  </si>
  <si>
    <t>Grinnell Mansion Associates LP</t>
  </si>
  <si>
    <t>The Stone Mill, 15 Union Street</t>
  </si>
  <si>
    <t>22, 23, 24, 25, 26, 27, 28, 29, 30, 31, 32, 33, 34, 35, 38, 39, 40, 41, 52, 53, 54, 55, 56, 57, 58, 59, 60</t>
  </si>
  <si>
    <t>Adam Stein</t>
  </si>
  <si>
    <t>Stone Mill Redevelopment Limited Partnership</t>
  </si>
  <si>
    <t>Taylor &amp; Farley Organ Factory, 15-21 Hermon Street</t>
  </si>
  <si>
    <t>Brendan Gove</t>
  </si>
  <si>
    <t>Goventure Capital Group, LLC</t>
  </si>
  <si>
    <t>Monsignor James Coyle High School/Taunton Catholic Middle School, 61 Summer Street</t>
  </si>
  <si>
    <t>42, 43, 44, 45, 46, 47, 48, 49, 50, 51, 52, 53, 54, 55, 56, 57, 58, 59, 60</t>
  </si>
  <si>
    <t>Keith McDonald</t>
  </si>
  <si>
    <t xml:space="preserve">Stratford Capital Group LLC  </t>
  </si>
  <si>
    <t>Worcester Boys' Club, Lincoln Square, 16 Salisbury Street</t>
  </si>
  <si>
    <t>34, 35, 36, 37, 38, 39, 40, 41, 42, 43, 44, 46, 47, 48, 49, 50, 51, 53, 54, 55, 56, 57, 58, 59, 60</t>
  </si>
  <si>
    <t>Lincoln Square Four Limited Partnership</t>
  </si>
  <si>
    <t>Ludlow</t>
  </si>
  <si>
    <t>Ludlow Manufacturing Company Mill #8, 8 State Street</t>
  </si>
  <si>
    <t>39, 40, 41, 42, 43, 44, 45, 46, 47, 48, 49, 50, 51, 52, 53, 54, 55, 56, 57, 58, 59, 60</t>
  </si>
  <si>
    <t>Ludlow Mill Housing 2 Limited Partnership</t>
  </si>
  <si>
    <t>Farr Alpaca Mill (Buildings 6, 5, and Northeast End of Building 4), 130 Appleton Street</t>
  </si>
  <si>
    <t>39, 40, 41, 42, 43, 44, 45, 46, 47, 48, 49, 50, 51, 53, 54, 55, 56, 57, 58, 59, 60</t>
  </si>
  <si>
    <t>Appleton Redevelopment Limited Partnership</t>
  </si>
  <si>
    <t>1-7 Prince Street Place</t>
  </si>
  <si>
    <t>47, 48, 57, 60</t>
  </si>
  <si>
    <t>Jason Pina</t>
  </si>
  <si>
    <t>Lafayette Housing Limited Partnership</t>
  </si>
  <si>
    <t>2 Prince Street Place</t>
  </si>
  <si>
    <t>46, 47, 48, 57, 60</t>
  </si>
  <si>
    <t>4 Prince Street Place</t>
  </si>
  <si>
    <t xml:space="preserve">47, 48, 57, 60 </t>
  </si>
  <si>
    <t>9-15 Prince Street Place</t>
  </si>
  <si>
    <t>8-10 Peabody Street</t>
  </si>
  <si>
    <t>46, 47, 48, 51, 52, 53, 57, 58, 59, 60</t>
  </si>
  <si>
    <t>12 Peabody Street</t>
  </si>
  <si>
    <t>24 Peabody Street</t>
  </si>
  <si>
    <t>46, 47, 48, 57, 58, 59, 60</t>
  </si>
  <si>
    <t>34 Prince Street</t>
  </si>
  <si>
    <t>47, 48, 51, 52, 53, 57, 58, 59, 60</t>
  </si>
  <si>
    <t>Lafayette Housing, 98-102 Lafayette Street</t>
  </si>
  <si>
    <t>47, 48, 49, 50, 51, 54, 55, 56, 57, 58, 59, 60</t>
  </si>
  <si>
    <t>Boston / South End</t>
  </si>
  <si>
    <t>Casas Borinquen, 2 Aquadilla Street</t>
  </si>
  <si>
    <t>Vanessa Calderón-Rosado</t>
  </si>
  <si>
    <t>Inquilinos Boricuas en Accion, Inc. (IBA)</t>
  </si>
  <si>
    <t>Casas Borinquen, 334 Shawmut Avenue</t>
  </si>
  <si>
    <t>Casas Borinquen, 401 Shawmut Avenue</t>
  </si>
  <si>
    <t>Hotel Sun, 403 Shawmut Avenue</t>
  </si>
  <si>
    <t>Casas Borinquen, 638 Tremont Avenue</t>
  </si>
  <si>
    <t>Casas Borinquen, 10 Upton Street</t>
  </si>
  <si>
    <t>Leominster</t>
  </si>
  <si>
    <t>F.A. Whitney Carriage Company Complex, 120-128 Water Street</t>
  </si>
  <si>
    <t>Michael Greenfield</t>
  </si>
  <si>
    <t>Whitney Carriage Associates LP</t>
  </si>
  <si>
    <t>St. Mary's School, 13 Hawthorne Boulevard</t>
  </si>
  <si>
    <t>Mickey Northcutt</t>
  </si>
  <si>
    <t>Salem Schools Owners LLC</t>
  </si>
  <si>
    <t>St. James Catholic Church School, 160 Federal Street (formerly 154 Federal Street)</t>
  </si>
  <si>
    <t>Lincoln School, 70 Highland Street</t>
  </si>
  <si>
    <t>44, 45, 46, 47, 48, 49, 50, 51, 52, 53, 54, 55, 56, 57, 59, 60</t>
  </si>
  <si>
    <t>Robert Corley</t>
  </si>
  <si>
    <t>Housing Solutions Lincoln School Senior Housing LLC</t>
  </si>
  <si>
    <t>Hotel Grayson, 32 Federick Douglass Avenue</t>
  </si>
  <si>
    <t>Tim Doherty</t>
  </si>
  <si>
    <t>Neighborhood Housing Services of the South Shore, Inc. d/b/a NeighborWorks Housing Solutions</t>
  </si>
  <si>
    <t>Wamsutta Apartments, 
2-4 Hazard Court</t>
  </si>
  <si>
    <t>51, 52, 53, 55, 56, 59, 60</t>
  </si>
  <si>
    <t>Andrew P. Burns</t>
  </si>
  <si>
    <t>HallKeen Management, Inc.</t>
  </si>
  <si>
    <t>Wamsutta Apartments, 
173-175 State Street</t>
  </si>
  <si>
    <t>Andrew P. Burnes</t>
  </si>
  <si>
    <t>Wamsutta Apartments, 
177-179 State Street</t>
  </si>
  <si>
    <t>Wamsutta Apartments, 
181-183 State Street</t>
  </si>
  <si>
    <t>Wamsutta Apartments, 
185-187 State Street</t>
  </si>
  <si>
    <t>Wamsutta Apartments, 
189-191 State Street</t>
  </si>
  <si>
    <t>Wamsutta Apartments, 
172-174 State Street</t>
  </si>
  <si>
    <t>Wamsutta Apartments, 
176-178 State Street</t>
  </si>
  <si>
    <t>Wamsutta Apartments, 
180-182 State Street</t>
  </si>
  <si>
    <t>Wamsutta Apartments, 
184-186 State Street</t>
  </si>
  <si>
    <t>Wamsutta Apartments, 
188-190 State Street</t>
  </si>
  <si>
    <t>Wamsutta Apartments, 
9-11 Austin Court</t>
  </si>
  <si>
    <t>Wamsutta Apartments, 
13-15 Austin Court</t>
  </si>
  <si>
    <t>Wamsutta Apartments, 
17-19 Austin Court</t>
  </si>
  <si>
    <t>Wamsutta Apartments, 
1-3 Austin Court</t>
  </si>
  <si>
    <t>Wamsutta Apartments, 
5-7 Austin Court</t>
  </si>
  <si>
    <t>Wamsutta Apartments, 
6-8 Hazard Court</t>
  </si>
  <si>
    <t>Wamsutta Apartments, 
10-12 Hazard Court</t>
  </si>
  <si>
    <t>Wamsutta Apartments, 
14-16 Hazard Court</t>
  </si>
  <si>
    <t>Wamsutta Apartments, 
18-20 Hazard Court</t>
  </si>
  <si>
    <t>Wamsutta Apartments, 
198 State Street</t>
  </si>
  <si>
    <t>Wamsutta Apartments, 
200 State Street</t>
  </si>
  <si>
    <t>Wamsutta Apartments, 
202 State Street</t>
  </si>
  <si>
    <t>Wamsutta Apartments, 
2-4 Austin Court</t>
  </si>
  <si>
    <t>51, 52, 59, 60</t>
  </si>
  <si>
    <t>Wamsutta Apartments, 
6-8 Austin Court</t>
  </si>
  <si>
    <t>Wamsutta Apartments, 
10-12 Austin Court</t>
  </si>
  <si>
    <t>Wamsutta Apartments, 
18-20 Austin Court</t>
  </si>
  <si>
    <t>Wamsutta Apartments, 
1311-1315 Pleasant Street</t>
  </si>
  <si>
    <t>Wamsutta Apartments, 
1321-1327 Pleasant Street</t>
  </si>
  <si>
    <t>Hudson</t>
  </si>
  <si>
    <t>Apsley Rubber Factory, Main Factory Building, 71 Apsley Street</t>
  </si>
  <si>
    <t>Eric Chaves</t>
  </si>
  <si>
    <t>Apsley Mill LLC</t>
  </si>
  <si>
    <t>Ransom F. Taylor Block, 526 Main Street</t>
  </si>
  <si>
    <t>43, 45, 46, 47, 48, 49, 50, 51, 52, 53, 54, 55, 56, 57, 58, 59, 60</t>
  </si>
  <si>
    <t>Bo Menkiti</t>
  </si>
  <si>
    <t>526 Main Street Partners LLC</t>
  </si>
  <si>
    <t>Chicopee</t>
  </si>
  <si>
    <t>The Belcher School, 10 Southwick Street</t>
  </si>
  <si>
    <t>Stephen Huntley</t>
  </si>
  <si>
    <t>Valley Opportunity Council, Inc.</t>
  </si>
  <si>
    <t>Rockland</t>
  </si>
  <si>
    <t>Holy Family School, 6 Delprete Ave</t>
  </si>
  <si>
    <t>Eric Kuczarski</t>
  </si>
  <si>
    <t>Connolly and Partners, LLC</t>
  </si>
  <si>
    <t>St. Catherine's Convent / Dominican Academy, 
37 Park Street</t>
  </si>
  <si>
    <t>James M. Karam</t>
  </si>
  <si>
    <t>37 Park Street Partners, 
c/o Karam Management</t>
  </si>
  <si>
    <t>Van Der Heyden Apartments, 774 State Street</t>
  </si>
  <si>
    <t>Jeff Oldenburg</t>
  </si>
  <si>
    <t>Van Der Heyden Associates LP</t>
  </si>
  <si>
    <t>Chester</t>
  </si>
  <si>
    <t>Chester High School, 1 School Street</t>
  </si>
  <si>
    <t>Paul Lischetti</t>
  </si>
  <si>
    <t>Chester Commons LLC</t>
  </si>
  <si>
    <t>Second State Mutual Life Company Building, 340 Main Street</t>
  </si>
  <si>
    <t>Aaron Papowitz</t>
  </si>
  <si>
    <t>5 Slater, LLC</t>
  </si>
  <si>
    <t>Engel-Cone Shoe Company, 183 Orleans Street</t>
  </si>
  <si>
    <t>39, 41, 42, 43, 44, 45, 46, 47, 48, 49, 50, 51, 52, 53, 54, 55, 56, 57, 58, 59, 60</t>
  </si>
  <si>
    <t>Pravin Patel</t>
  </si>
  <si>
    <t>Hudson 62 Realty LLC</t>
  </si>
  <si>
    <t>Attleboro</t>
  </si>
  <si>
    <t>Hebron Manufacturing Company, 0 Read Street</t>
  </si>
  <si>
    <t>50, 51, 52, 53, 54, 55, 56, 57, 58, 60</t>
  </si>
  <si>
    <t>Rodger Brown</t>
  </si>
  <si>
    <t>Preservation of Affordable Housing Inc.</t>
  </si>
  <si>
    <t>Ingraham Building, 54 Union Street</t>
  </si>
  <si>
    <t>Jonathan Lee Cozzens</t>
  </si>
  <si>
    <t>54 Union Street, LLC</t>
  </si>
  <si>
    <t>Kane Building, 204 Main Street</t>
  </si>
  <si>
    <t>47, 48, 49, 50, 51, 52, 53, 54, 55, 56, 57, 58, 59, 60</t>
  </si>
  <si>
    <t>204 Main Street Partners LLC</t>
  </si>
  <si>
    <t>Earl Company Factory, 34 Tremaine Street</t>
  </si>
  <si>
    <t>Dan Botwinik</t>
  </si>
  <si>
    <t>34 Tremaine LLC</t>
  </si>
  <si>
    <t>Corcoran Building, 11-15 Frederick Douglass Avenue</t>
  </si>
  <si>
    <t>Tanetta Williams</t>
  </si>
  <si>
    <t>Innovative Community Development, Inc.</t>
  </si>
  <si>
    <t>Worcester Five Cents Savings Bank, 316 Main Street</t>
  </si>
  <si>
    <t>Thomas J. Cunningham</t>
  </si>
  <si>
    <t>316 Main Street Worcester LLC</t>
  </si>
  <si>
    <t>Clark Block, 
401-409 Main Street</t>
  </si>
  <si>
    <t>Obiora Menkiti</t>
  </si>
  <si>
    <t>403 Main Street Partners LLC</t>
  </si>
  <si>
    <t>Walnut Park Apartment Tower, 1990 Columbus Street</t>
  </si>
  <si>
    <t>Priscilla MacKenzie Bok</t>
  </si>
  <si>
    <t>Boston Housing Capital Investment Corporation, c/o Boston Housing Authority</t>
  </si>
  <si>
    <t>Sacred Heart Rectory, School, and Convent, 49 Sixth Street and 159 Thorndike Street</t>
  </si>
  <si>
    <t>Judith S. Jacobson</t>
  </si>
  <si>
    <t xml:space="preserve">Preservation of Affordable Housing </t>
  </si>
  <si>
    <t>Boston / Back Bay</t>
  </si>
  <si>
    <t>Wesleyan Building, 
580 Boylston Street</t>
  </si>
  <si>
    <t>Marcel Safar</t>
  </si>
  <si>
    <t>581 Boylston Street JV LLC</t>
  </si>
  <si>
    <t>Boston / Downtown</t>
  </si>
  <si>
    <t>The Parker House,
60 School Street</t>
  </si>
  <si>
    <t>H</t>
  </si>
  <si>
    <t>Clint Gulick</t>
  </si>
  <si>
    <t>Omni Boston Corporation d/b/a Omni Parker House</t>
  </si>
  <si>
    <t>Crafts Block, 
141-147 High Street</t>
  </si>
  <si>
    <t>Vadim Tulchnsky</t>
  </si>
  <si>
    <t>Crafts Block, LLC</t>
  </si>
  <si>
    <t>Kelly Block, 45 Wingate Street</t>
  </si>
  <si>
    <t>Ted Ammon</t>
  </si>
  <si>
    <t>45 Wingate Street LLC</t>
  </si>
  <si>
    <t>Westfield</t>
  </si>
  <si>
    <t>Old Westfield Town Hall,
20 Broad Street</t>
  </si>
  <si>
    <t>Ann Lentini</t>
  </si>
  <si>
    <t>Domus, Inc.</t>
  </si>
  <si>
    <t>W.B. Thom Building, 266 River Road</t>
  </si>
  <si>
    <t>Jonathan Cozzens</t>
  </si>
  <si>
    <t>266 River Street Redevelopment LLC</t>
  </si>
  <si>
    <t>Templeton</t>
  </si>
  <si>
    <t>Baldwinville Elementary School, 16 School Street</t>
  </si>
  <si>
    <t>Jason Korb</t>
  </si>
  <si>
    <t>CC MPZ School Street LLC</t>
  </si>
  <si>
    <t>Sargent Card Clothing Company, 300 Southbridge Street</t>
  </si>
  <si>
    <t>Fernando Dalfior</t>
  </si>
  <si>
    <t>8-10 Upland Road LLC</t>
  </si>
  <si>
    <t>Wright's Block, 106-120 High Street</t>
  </si>
  <si>
    <t>William Womeldorf</t>
  </si>
  <si>
    <t>Wrights Block LLC</t>
  </si>
  <si>
    <t>William A. Ingham &amp; Co. Building, 40 Church Street</t>
  </si>
  <si>
    <t>Atlantis Ventures, LLC</t>
  </si>
  <si>
    <t>Heywood Manufacturing Co., 87-91 River Street</t>
  </si>
  <si>
    <t>45, 46, 47, 48, 49, 50, 51, 52, 53, 54, 55, 56, 57, 58, 59, 60</t>
  </si>
  <si>
    <t>Norm Gariepy</t>
  </si>
  <si>
    <t>IVJ Group, LLC</t>
  </si>
  <si>
    <t>Lynn Armory &amp; Motor Vehicle Storage Garage, 38 Common Street</t>
  </si>
  <si>
    <t>Charles Gaeta</t>
  </si>
  <si>
    <t>Neighborhood Development Associates</t>
  </si>
  <si>
    <t>Makepeace Company Mill, 46 Pine Street</t>
  </si>
  <si>
    <t>John W. Field House, 10 Melville Ave</t>
  </si>
  <si>
    <t>Oyi Onuma</t>
  </si>
  <si>
    <t>10 Melville, LLC</t>
  </si>
  <si>
    <t>Norton</t>
  </si>
  <si>
    <t>Norton Public Library, 4 Mansfield Avenue</t>
  </si>
  <si>
    <t>Christopher Pernock</t>
  </si>
  <si>
    <t>Library Square LLC</t>
  </si>
  <si>
    <t>Hotel Osmund &amp; Annex, 87-93 &amp; 103 Liberty Street</t>
  </si>
  <si>
    <t>Mark Evans</t>
  </si>
  <si>
    <t>Lynn Shelter Association, Inc.</t>
  </si>
  <si>
    <t>First Parish Building, 19-31 Main Street</t>
  </si>
  <si>
    <t xml:space="preserve">R, C </t>
  </si>
  <si>
    <t>Joseph Goncalves</t>
  </si>
  <si>
    <t>One Nine Residence LLC</t>
  </si>
  <si>
    <t>Russell-Osborne Building, 245 High Street</t>
  </si>
  <si>
    <t>Dr. Alejandro Esparza Perez</t>
  </si>
  <si>
    <t>Holyoke Health Center</t>
  </si>
  <si>
    <t>Lee</t>
  </si>
  <si>
    <t>Eagle Mill, 73 West Center Street</t>
  </si>
  <si>
    <t>44, 45, 46, 47, 48, 49, 50, 51, 52, 53, 54, 56, 57, 58, 59, 60</t>
  </si>
  <si>
    <t>Michael Francis
Jon Rudzinski</t>
  </si>
  <si>
    <t>Eagle Mill Machine Shop LLC
BHDC-RLD Lee LLC</t>
  </si>
  <si>
    <t>Franklin Block, 200 Merrimack Street</t>
  </si>
  <si>
    <t>200 Merrimack LLC</t>
  </si>
  <si>
    <t>Total Prior Awards</t>
  </si>
  <si>
    <t>**USE CODES
A = Academic
C = Commercial
E = Entertainment
H = Hotel
I = Industrial
O = Office
R = Residential</t>
  </si>
  <si>
    <t>Casas Borinquen, 328-330 Shawmut Avenue</t>
  </si>
  <si>
    <t>Adams Building, 38 Washington Street</t>
  </si>
  <si>
    <t xml:space="preserve">O </t>
  </si>
  <si>
    <t>Erin Miranda</t>
  </si>
  <si>
    <t>Juan Prieto</t>
  </si>
  <si>
    <t>Davenport Advisors LLC</t>
  </si>
  <si>
    <t>Round 61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</si>
</sst>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b/>
      <sz val="10.5"/>
      <name val="Arial"/>
      <family val="2"/>
    </font>
    <font>
      <b/>
      <sz val="10.5"/>
      <color indexed="8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  <font>
      <sz val="10.5"/>
      <color rgb="FFFF0000"/>
      <name val="Arial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/>
    <xf numFmtId="164" fontId="4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8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14"/>
  <sheetViews>
    <sheetView tabSelected="1" zoomScale="80" zoomScaleNormal="80" workbookViewId="0">
      <pane ySplit="1" topLeftCell="A208" activePane="bottomLeft" state="frozen"/>
      <selection pane="bottomLeft" activeCell="G214" sqref="G214"/>
    </sheetView>
  </sheetViews>
  <sheetFormatPr defaultRowHeight="14.25" x14ac:dyDescent="0.25"/>
  <cols>
    <col min="1" max="1" width="6.7109375" style="29" customWidth="1"/>
    <col min="2" max="2" width="14.140625" style="29" customWidth="1"/>
    <col min="3" max="3" width="24.85546875" style="29" customWidth="1"/>
    <col min="4" max="4" width="5" style="29" customWidth="1"/>
    <col min="5" max="5" width="11.140625" style="29" customWidth="1"/>
    <col min="6" max="6" width="20.28515625" style="29" customWidth="1"/>
    <col min="7" max="7" width="18.28515625" style="29" customWidth="1"/>
    <col min="8" max="8" width="16.5703125" style="29" bestFit="1" customWidth="1"/>
    <col min="9" max="9" width="21.85546875" style="29" customWidth="1"/>
    <col min="10" max="10" width="22.140625" style="29" customWidth="1"/>
    <col min="11" max="11" width="14.28515625" style="29" hidden="1" customWidth="1"/>
    <col min="12" max="12" width="9.28515625" style="29" hidden="1" customWidth="1"/>
    <col min="13" max="13" width="12.42578125" style="29" hidden="1" customWidth="1"/>
    <col min="14" max="14" width="9.140625" style="29" hidden="1" customWidth="1"/>
    <col min="15" max="15" width="12.42578125" style="29" hidden="1" customWidth="1"/>
    <col min="16" max="23" width="9.140625" style="29" hidden="1" customWidth="1"/>
    <col min="24" max="24" width="9.28515625" style="29" hidden="1" customWidth="1"/>
    <col min="25" max="25" width="9.140625" style="29" hidden="1" customWidth="1"/>
    <col min="26" max="26" width="12.42578125" style="29" hidden="1" customWidth="1"/>
    <col min="27" max="28" width="9.140625" style="29" hidden="1" customWidth="1"/>
    <col min="29" max="65" width="12.42578125" style="29" hidden="1" customWidth="1"/>
    <col min="66" max="71" width="14.42578125" style="29" customWidth="1"/>
    <col min="72" max="72" width="16.5703125" style="29" customWidth="1"/>
    <col min="73" max="73" width="16.85546875" style="29" customWidth="1"/>
    <col min="74" max="74" width="20.5703125" style="29" customWidth="1"/>
    <col min="75" max="75" width="8.140625" style="29" customWidth="1"/>
    <col min="76" max="16384" width="9.140625" style="29"/>
  </cols>
  <sheetData>
    <row r="1" spans="1:77" s="25" customFormat="1" ht="40.5" x14ac:dyDescent="0.2">
      <c r="A1" s="1" t="s">
        <v>0</v>
      </c>
      <c r="B1" s="19" t="s">
        <v>1</v>
      </c>
      <c r="C1" s="2" t="s">
        <v>2</v>
      </c>
      <c r="D1" s="3" t="s">
        <v>3</v>
      </c>
      <c r="E1" s="20" t="s">
        <v>4</v>
      </c>
      <c r="F1" s="17" t="s">
        <v>5</v>
      </c>
      <c r="G1" s="17" t="s">
        <v>6</v>
      </c>
      <c r="H1" s="18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624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21" t="s">
        <v>70</v>
      </c>
      <c r="BU1" s="21" t="s">
        <v>71</v>
      </c>
      <c r="BV1" s="19" t="s">
        <v>632</v>
      </c>
    </row>
    <row r="2" spans="1:77" s="26" customFormat="1" ht="71.25" customHeight="1" x14ac:dyDescent="0.2">
      <c r="A2" s="22">
        <v>1058</v>
      </c>
      <c r="B2" s="6" t="s">
        <v>381</v>
      </c>
      <c r="C2" s="7" t="s">
        <v>382</v>
      </c>
      <c r="D2" s="8" t="s">
        <v>74</v>
      </c>
      <c r="E2" s="23" t="s">
        <v>383</v>
      </c>
      <c r="F2" s="9">
        <v>15903984</v>
      </c>
      <c r="G2" s="10">
        <f t="shared" ref="G2:G13" si="0">F2*0.2</f>
        <v>3180796.8000000003</v>
      </c>
      <c r="H2" s="9">
        <v>27736904</v>
      </c>
      <c r="I2" s="11" t="s">
        <v>360</v>
      </c>
      <c r="J2" s="11" t="s">
        <v>384</v>
      </c>
      <c r="K2" s="12"/>
      <c r="L2" s="12"/>
      <c r="M2" s="12"/>
      <c r="N2" s="12"/>
      <c r="O2" s="12"/>
      <c r="P2" s="12"/>
      <c r="Q2" s="13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>
        <v>0</v>
      </c>
      <c r="BI2" s="12">
        <v>0</v>
      </c>
      <c r="BJ2" s="12"/>
      <c r="BK2" s="12"/>
      <c r="BL2" s="12">
        <v>300000</v>
      </c>
      <c r="BM2" s="12">
        <v>400000</v>
      </c>
      <c r="BN2" s="12">
        <f t="shared" ref="BN2:BN57" si="1">SUM(K2:BM2)</f>
        <v>700000</v>
      </c>
      <c r="BO2" s="12">
        <v>300000</v>
      </c>
      <c r="BP2" s="12">
        <v>400000</v>
      </c>
      <c r="BQ2" s="12">
        <v>300000</v>
      </c>
      <c r="BR2" s="12">
        <v>200000</v>
      </c>
      <c r="BS2" s="12">
        <v>200000</v>
      </c>
      <c r="BT2" s="14">
        <f t="shared" ref="BT2:BT57" si="2">SUM(BN2:BS2)</f>
        <v>2100000</v>
      </c>
      <c r="BU2" s="14">
        <f t="shared" ref="BU2:BU56" si="3">SUM(G2-BT2)</f>
        <v>1080796.8000000003</v>
      </c>
      <c r="BV2" s="10">
        <v>500000</v>
      </c>
      <c r="BW2" s="27"/>
      <c r="BY2" s="28"/>
    </row>
    <row r="3" spans="1:77" s="26" customFormat="1" ht="72.75" customHeight="1" x14ac:dyDescent="0.2">
      <c r="A3" s="22">
        <v>1061</v>
      </c>
      <c r="B3" s="6" t="s">
        <v>529</v>
      </c>
      <c r="C3" s="7" t="s">
        <v>530</v>
      </c>
      <c r="D3" s="8" t="s">
        <v>74</v>
      </c>
      <c r="E3" s="23" t="s">
        <v>531</v>
      </c>
      <c r="F3" s="9">
        <v>44500992</v>
      </c>
      <c r="G3" s="10">
        <f t="shared" si="0"/>
        <v>8900198.4000000004</v>
      </c>
      <c r="H3" s="9">
        <v>63979151</v>
      </c>
      <c r="I3" s="11" t="s">
        <v>532</v>
      </c>
      <c r="J3" s="11" t="s">
        <v>533</v>
      </c>
      <c r="K3" s="12"/>
      <c r="L3" s="12"/>
      <c r="M3" s="12"/>
      <c r="N3" s="12"/>
      <c r="O3" s="12"/>
      <c r="P3" s="12"/>
      <c r="Q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f t="shared" si="1"/>
        <v>0</v>
      </c>
      <c r="BO3" s="12">
        <v>0</v>
      </c>
      <c r="BP3" s="12">
        <v>0</v>
      </c>
      <c r="BQ3" s="12">
        <v>0</v>
      </c>
      <c r="BR3" s="12"/>
      <c r="BS3" s="12">
        <v>400000</v>
      </c>
      <c r="BT3" s="14">
        <f t="shared" si="2"/>
        <v>400000</v>
      </c>
      <c r="BU3" s="14">
        <f t="shared" si="3"/>
        <v>8500198.4000000004</v>
      </c>
      <c r="BV3" s="10">
        <v>1000000</v>
      </c>
      <c r="BW3" s="27"/>
      <c r="BY3" s="28"/>
    </row>
    <row r="4" spans="1:77" s="26" customFormat="1" ht="81" customHeight="1" x14ac:dyDescent="0.2">
      <c r="A4" s="15">
        <v>1025</v>
      </c>
      <c r="B4" s="6" t="s">
        <v>529</v>
      </c>
      <c r="C4" s="7" t="s">
        <v>534</v>
      </c>
      <c r="D4" s="8" t="s">
        <v>74</v>
      </c>
      <c r="E4" s="23" t="s">
        <v>136</v>
      </c>
      <c r="F4" s="9">
        <v>7702202</v>
      </c>
      <c r="G4" s="10">
        <f t="shared" si="0"/>
        <v>1540440.4000000001</v>
      </c>
      <c r="H4" s="9">
        <v>9417202</v>
      </c>
      <c r="I4" s="11" t="s">
        <v>535</v>
      </c>
      <c r="J4" s="11" t="s">
        <v>536</v>
      </c>
      <c r="K4" s="12"/>
      <c r="L4" s="12"/>
      <c r="M4" s="12"/>
      <c r="N4" s="12"/>
      <c r="O4" s="12"/>
      <c r="P4" s="12"/>
      <c r="Q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>
        <v>0</v>
      </c>
      <c r="BG4" s="12">
        <v>0</v>
      </c>
      <c r="BH4" s="12">
        <v>200000</v>
      </c>
      <c r="BI4" s="12">
        <v>200000</v>
      </c>
      <c r="BJ4" s="12">
        <v>200000</v>
      </c>
      <c r="BK4" s="12">
        <v>0</v>
      </c>
      <c r="BL4" s="12">
        <v>100000</v>
      </c>
      <c r="BM4" s="12">
        <v>100000</v>
      </c>
      <c r="BN4" s="12">
        <f t="shared" si="1"/>
        <v>800000</v>
      </c>
      <c r="BO4" s="12">
        <v>100000</v>
      </c>
      <c r="BP4" s="12">
        <v>100000</v>
      </c>
      <c r="BQ4" s="12">
        <v>100000</v>
      </c>
      <c r="BR4" s="12">
        <v>100000</v>
      </c>
      <c r="BS4" s="12">
        <v>100000</v>
      </c>
      <c r="BT4" s="14">
        <f t="shared" si="2"/>
        <v>1300000</v>
      </c>
      <c r="BU4" s="14">
        <f t="shared" si="3"/>
        <v>240440.40000000014</v>
      </c>
      <c r="BV4" s="10">
        <v>100000</v>
      </c>
      <c r="BW4" s="27"/>
      <c r="BY4" s="28"/>
    </row>
    <row r="5" spans="1:77" s="26" customFormat="1" ht="72" customHeight="1" x14ac:dyDescent="0.2">
      <c r="A5" s="22">
        <v>1062</v>
      </c>
      <c r="B5" s="6" t="s">
        <v>529</v>
      </c>
      <c r="C5" s="7" t="s">
        <v>599</v>
      </c>
      <c r="D5" s="8" t="s">
        <v>74</v>
      </c>
      <c r="E5" s="23" t="s">
        <v>106</v>
      </c>
      <c r="F5" s="9">
        <v>25997837</v>
      </c>
      <c r="G5" s="10">
        <f t="shared" si="0"/>
        <v>5199567.4000000004</v>
      </c>
      <c r="H5" s="9">
        <v>37047009</v>
      </c>
      <c r="I5" s="11" t="s">
        <v>532</v>
      </c>
      <c r="J5" s="11" t="s">
        <v>533</v>
      </c>
      <c r="K5" s="12"/>
      <c r="L5" s="12"/>
      <c r="M5" s="12"/>
      <c r="N5" s="12"/>
      <c r="O5" s="12"/>
      <c r="P5" s="12"/>
      <c r="Q5" s="13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>
        <v>0</v>
      </c>
      <c r="BI5" s="12">
        <v>0</v>
      </c>
      <c r="BJ5" s="12">
        <v>0</v>
      </c>
      <c r="BK5" s="12">
        <v>300000</v>
      </c>
      <c r="BL5" s="12">
        <v>300000</v>
      </c>
      <c r="BM5" s="12">
        <v>400000</v>
      </c>
      <c r="BN5" s="12">
        <f t="shared" si="1"/>
        <v>1000000</v>
      </c>
      <c r="BO5" s="12">
        <v>400000</v>
      </c>
      <c r="BP5" s="12">
        <v>400000</v>
      </c>
      <c r="BQ5" s="12">
        <v>400000</v>
      </c>
      <c r="BR5" s="12">
        <v>200000</v>
      </c>
      <c r="BS5" s="12">
        <v>200000</v>
      </c>
      <c r="BT5" s="14">
        <f t="shared" si="2"/>
        <v>2600000</v>
      </c>
      <c r="BU5" s="14">
        <f t="shared" si="3"/>
        <v>2599567.4000000004</v>
      </c>
      <c r="BV5" s="10">
        <v>500000</v>
      </c>
      <c r="BW5" s="27"/>
      <c r="BY5" s="28"/>
    </row>
    <row r="6" spans="1:77" s="26" customFormat="1" ht="91.5" customHeight="1" x14ac:dyDescent="0.2">
      <c r="A6" s="6">
        <v>867</v>
      </c>
      <c r="B6" s="15" t="s">
        <v>233</v>
      </c>
      <c r="C6" s="15" t="s">
        <v>234</v>
      </c>
      <c r="D6" s="8" t="s">
        <v>74</v>
      </c>
      <c r="E6" s="23" t="s">
        <v>177</v>
      </c>
      <c r="F6" s="10">
        <v>16554044</v>
      </c>
      <c r="G6" s="10">
        <f t="shared" si="0"/>
        <v>3310808.8000000003</v>
      </c>
      <c r="H6" s="9">
        <v>20250594</v>
      </c>
      <c r="I6" s="9" t="s">
        <v>235</v>
      </c>
      <c r="J6" s="11" t="s">
        <v>236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>
        <v>0</v>
      </c>
      <c r="BC6" s="12">
        <v>0</v>
      </c>
      <c r="BD6" s="12">
        <v>200000</v>
      </c>
      <c r="BE6" s="12">
        <v>200000</v>
      </c>
      <c r="BF6" s="12">
        <v>0</v>
      </c>
      <c r="BG6" s="12">
        <v>200000</v>
      </c>
      <c r="BH6" s="12">
        <v>200000</v>
      </c>
      <c r="BI6" s="12">
        <v>200000</v>
      </c>
      <c r="BJ6" s="12">
        <v>200000</v>
      </c>
      <c r="BK6" s="12">
        <v>0</v>
      </c>
      <c r="BL6" s="12">
        <v>100000</v>
      </c>
      <c r="BM6" s="12">
        <v>100000</v>
      </c>
      <c r="BN6" s="12">
        <f t="shared" si="1"/>
        <v>1400000</v>
      </c>
      <c r="BO6" s="12">
        <v>100000</v>
      </c>
      <c r="BP6" s="12">
        <v>100000</v>
      </c>
      <c r="BQ6" s="12">
        <v>100000</v>
      </c>
      <c r="BR6" s="12">
        <v>100000</v>
      </c>
      <c r="BS6" s="12">
        <v>100000</v>
      </c>
      <c r="BT6" s="14">
        <f t="shared" si="2"/>
        <v>1900000</v>
      </c>
      <c r="BU6" s="14">
        <f t="shared" si="3"/>
        <v>1410808.8000000003</v>
      </c>
      <c r="BV6" s="10">
        <v>150000</v>
      </c>
      <c r="BW6" s="27"/>
      <c r="BY6" s="28"/>
    </row>
    <row r="7" spans="1:77" s="26" customFormat="1" ht="67.5" x14ac:dyDescent="0.2">
      <c r="A7" s="15">
        <v>1045</v>
      </c>
      <c r="B7" s="22" t="s">
        <v>259</v>
      </c>
      <c r="C7" s="7" t="s">
        <v>260</v>
      </c>
      <c r="D7" s="8" t="s">
        <v>74</v>
      </c>
      <c r="E7" s="23" t="s">
        <v>261</v>
      </c>
      <c r="F7" s="10">
        <v>45787444</v>
      </c>
      <c r="G7" s="10">
        <f t="shared" si="0"/>
        <v>9157488.8000000007</v>
      </c>
      <c r="H7" s="9">
        <v>53905005</v>
      </c>
      <c r="I7" s="11" t="s">
        <v>262</v>
      </c>
      <c r="J7" s="11" t="s">
        <v>263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>
        <v>0</v>
      </c>
      <c r="BH7" s="12">
        <v>0</v>
      </c>
      <c r="BI7" s="12">
        <v>0</v>
      </c>
      <c r="BJ7" s="12">
        <v>400000</v>
      </c>
      <c r="BK7" s="12">
        <v>400000</v>
      </c>
      <c r="BL7" s="12">
        <v>400000</v>
      </c>
      <c r="BM7" s="12">
        <v>400000</v>
      </c>
      <c r="BN7" s="12">
        <f t="shared" si="1"/>
        <v>1600000</v>
      </c>
      <c r="BO7" s="12">
        <v>400000</v>
      </c>
      <c r="BP7" s="12">
        <v>400000</v>
      </c>
      <c r="BQ7" s="12">
        <v>400000</v>
      </c>
      <c r="BR7" s="12">
        <v>400000</v>
      </c>
      <c r="BS7" s="12">
        <v>400000</v>
      </c>
      <c r="BT7" s="14">
        <f t="shared" si="2"/>
        <v>3600000</v>
      </c>
      <c r="BU7" s="14">
        <f t="shared" si="3"/>
        <v>5557488.8000000007</v>
      </c>
      <c r="BV7" s="10">
        <v>1500000</v>
      </c>
      <c r="BW7" s="27"/>
      <c r="BY7" s="28"/>
    </row>
    <row r="8" spans="1:77" s="26" customFormat="1" ht="47.25" customHeight="1" x14ac:dyDescent="0.2">
      <c r="A8" s="22">
        <v>1270</v>
      </c>
      <c r="B8" s="6" t="s">
        <v>558</v>
      </c>
      <c r="C8" s="7" t="s">
        <v>559</v>
      </c>
      <c r="D8" s="8" t="s">
        <v>214</v>
      </c>
      <c r="E8" s="23">
        <v>60</v>
      </c>
      <c r="F8" s="9">
        <v>28546674</v>
      </c>
      <c r="G8" s="10">
        <f t="shared" si="0"/>
        <v>5709334.8000000007</v>
      </c>
      <c r="H8" s="9">
        <v>54168602</v>
      </c>
      <c r="I8" s="11" t="s">
        <v>560</v>
      </c>
      <c r="J8" s="11" t="s">
        <v>561</v>
      </c>
      <c r="K8" s="12"/>
      <c r="L8" s="12"/>
      <c r="M8" s="12"/>
      <c r="N8" s="12"/>
      <c r="O8" s="12"/>
      <c r="P8" s="12"/>
      <c r="Q8" s="1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>
        <f t="shared" si="1"/>
        <v>0</v>
      </c>
      <c r="BO8" s="12"/>
      <c r="BP8" s="12"/>
      <c r="BQ8" s="12"/>
      <c r="BR8" s="12"/>
      <c r="BS8" s="12">
        <v>400000</v>
      </c>
      <c r="BT8" s="14">
        <f t="shared" si="2"/>
        <v>400000</v>
      </c>
      <c r="BU8" s="14">
        <f t="shared" si="3"/>
        <v>5309334.8000000007</v>
      </c>
      <c r="BV8" s="10">
        <v>400000</v>
      </c>
      <c r="BW8" s="27"/>
      <c r="BY8" s="28"/>
    </row>
    <row r="9" spans="1:77" s="26" customFormat="1" ht="45" customHeight="1" x14ac:dyDescent="0.2">
      <c r="A9" s="22">
        <v>1284</v>
      </c>
      <c r="B9" s="6" t="s">
        <v>72</v>
      </c>
      <c r="C9" s="7" t="s">
        <v>73</v>
      </c>
      <c r="D9" s="8" t="s">
        <v>74</v>
      </c>
      <c r="E9" s="23"/>
      <c r="F9" s="9">
        <v>18307041</v>
      </c>
      <c r="G9" s="10">
        <f t="shared" si="0"/>
        <v>3661408.2</v>
      </c>
      <c r="H9" s="9">
        <v>35838631</v>
      </c>
      <c r="I9" s="11" t="s">
        <v>75</v>
      </c>
      <c r="J9" s="11" t="s">
        <v>76</v>
      </c>
      <c r="K9" s="12"/>
      <c r="L9" s="12"/>
      <c r="M9" s="12"/>
      <c r="N9" s="12"/>
      <c r="O9" s="12"/>
      <c r="P9" s="12"/>
      <c r="Q9" s="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>
        <f t="shared" si="1"/>
        <v>0</v>
      </c>
      <c r="BO9" s="12"/>
      <c r="BP9" s="12"/>
      <c r="BQ9" s="12"/>
      <c r="BR9" s="12"/>
      <c r="BS9" s="12"/>
      <c r="BT9" s="14">
        <f t="shared" si="2"/>
        <v>0</v>
      </c>
      <c r="BU9" s="14">
        <f t="shared" si="3"/>
        <v>3661408.2</v>
      </c>
      <c r="BV9" s="10">
        <v>500000</v>
      </c>
      <c r="BW9" s="27"/>
      <c r="BY9" s="28"/>
    </row>
    <row r="10" spans="1:77" s="26" customFormat="1" ht="42.75" customHeight="1" x14ac:dyDescent="0.2">
      <c r="A10" s="22">
        <v>1251</v>
      </c>
      <c r="B10" s="6" t="s">
        <v>275</v>
      </c>
      <c r="C10" s="7" t="s">
        <v>600</v>
      </c>
      <c r="D10" s="8" t="s">
        <v>74</v>
      </c>
      <c r="E10" s="23" t="s">
        <v>238</v>
      </c>
      <c r="F10" s="9">
        <v>2999047</v>
      </c>
      <c r="G10" s="10">
        <f t="shared" si="0"/>
        <v>599809.4</v>
      </c>
      <c r="H10" s="9">
        <v>4556172</v>
      </c>
      <c r="I10" s="11" t="s">
        <v>601</v>
      </c>
      <c r="J10" s="11" t="s">
        <v>602</v>
      </c>
      <c r="K10" s="12"/>
      <c r="L10" s="12"/>
      <c r="M10" s="12"/>
      <c r="N10" s="12"/>
      <c r="O10" s="12"/>
      <c r="P10" s="12"/>
      <c r="Q10" s="13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>
        <f t="shared" si="1"/>
        <v>0</v>
      </c>
      <c r="BO10" s="12"/>
      <c r="BP10" s="12"/>
      <c r="BQ10" s="12">
        <v>0</v>
      </c>
      <c r="BR10" s="12">
        <v>0</v>
      </c>
      <c r="BS10" s="12">
        <v>100000</v>
      </c>
      <c r="BT10" s="14">
        <f t="shared" si="2"/>
        <v>100000</v>
      </c>
      <c r="BU10" s="14">
        <f t="shared" si="3"/>
        <v>499809.4</v>
      </c>
      <c r="BV10" s="10">
        <v>100000</v>
      </c>
      <c r="BW10" s="27"/>
      <c r="BY10" s="28"/>
    </row>
    <row r="11" spans="1:77" s="26" customFormat="1" ht="56.25" customHeight="1" x14ac:dyDescent="0.2">
      <c r="A11" s="22">
        <v>1183</v>
      </c>
      <c r="B11" s="6" t="s">
        <v>275</v>
      </c>
      <c r="C11" s="7" t="s">
        <v>276</v>
      </c>
      <c r="D11" s="8" t="s">
        <v>85</v>
      </c>
      <c r="E11" s="23" t="s">
        <v>102</v>
      </c>
      <c r="F11" s="9">
        <v>12653528</v>
      </c>
      <c r="G11" s="10">
        <f t="shared" si="0"/>
        <v>2530705.6</v>
      </c>
      <c r="H11" s="9">
        <v>23497551</v>
      </c>
      <c r="I11" s="11" t="s">
        <v>277</v>
      </c>
      <c r="J11" s="11" t="s">
        <v>278</v>
      </c>
      <c r="K11" s="12"/>
      <c r="L11" s="12"/>
      <c r="M11" s="12"/>
      <c r="N11" s="12"/>
      <c r="O11" s="12"/>
      <c r="P11" s="12"/>
      <c r="Q11" s="13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>
        <v>300000</v>
      </c>
      <c r="BN11" s="12">
        <f t="shared" si="1"/>
        <v>300000</v>
      </c>
      <c r="BO11" s="12">
        <v>100000</v>
      </c>
      <c r="BP11" s="12">
        <v>300000</v>
      </c>
      <c r="BQ11" s="12">
        <v>200000</v>
      </c>
      <c r="BR11" s="12">
        <v>100000</v>
      </c>
      <c r="BS11" s="12">
        <v>100000</v>
      </c>
      <c r="BT11" s="14">
        <f t="shared" si="2"/>
        <v>1100000</v>
      </c>
      <c r="BU11" s="14">
        <f t="shared" si="3"/>
        <v>1430705.6</v>
      </c>
      <c r="BV11" s="10">
        <v>200000</v>
      </c>
      <c r="BW11" s="27"/>
      <c r="BY11" s="28"/>
    </row>
    <row r="12" spans="1:77" s="26" customFormat="1" ht="40.5" x14ac:dyDescent="0.2">
      <c r="A12" s="22">
        <v>1271</v>
      </c>
      <c r="B12" s="6" t="s">
        <v>562</v>
      </c>
      <c r="C12" s="7" t="s">
        <v>563</v>
      </c>
      <c r="D12" s="8" t="s">
        <v>564</v>
      </c>
      <c r="E12" s="23">
        <v>60</v>
      </c>
      <c r="F12" s="9">
        <v>38844505</v>
      </c>
      <c r="G12" s="10">
        <f t="shared" si="0"/>
        <v>7768901</v>
      </c>
      <c r="H12" s="9">
        <v>53914457</v>
      </c>
      <c r="I12" s="11" t="s">
        <v>565</v>
      </c>
      <c r="J12" s="11" t="s">
        <v>566</v>
      </c>
      <c r="K12" s="12"/>
      <c r="L12" s="12"/>
      <c r="M12" s="12"/>
      <c r="N12" s="12"/>
      <c r="O12" s="12"/>
      <c r="P12" s="12"/>
      <c r="Q12" s="13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>
        <f t="shared" si="1"/>
        <v>0</v>
      </c>
      <c r="BO12" s="12"/>
      <c r="BP12" s="12"/>
      <c r="BQ12" s="12"/>
      <c r="BR12" s="12"/>
      <c r="BS12" s="12">
        <v>300000</v>
      </c>
      <c r="BT12" s="14">
        <f t="shared" si="2"/>
        <v>300000</v>
      </c>
      <c r="BU12" s="14">
        <f t="shared" si="3"/>
        <v>7468901</v>
      </c>
      <c r="BV12" s="10">
        <v>300000</v>
      </c>
      <c r="BW12" s="27"/>
      <c r="BY12" s="28"/>
    </row>
    <row r="13" spans="1:77" s="26" customFormat="1" ht="77.25" customHeight="1" x14ac:dyDescent="0.2">
      <c r="A13" s="15">
        <v>1022</v>
      </c>
      <c r="B13" s="6" t="s">
        <v>253</v>
      </c>
      <c r="C13" s="7" t="s">
        <v>254</v>
      </c>
      <c r="D13" s="8" t="s">
        <v>255</v>
      </c>
      <c r="E13" s="23" t="s">
        <v>201</v>
      </c>
      <c r="F13" s="9">
        <v>68599838</v>
      </c>
      <c r="G13" s="10">
        <f t="shared" si="0"/>
        <v>13719967.600000001</v>
      </c>
      <c r="H13" s="9">
        <v>72486893</v>
      </c>
      <c r="I13" s="11" t="s">
        <v>256</v>
      </c>
      <c r="J13" s="11" t="s">
        <v>257</v>
      </c>
      <c r="K13" s="12"/>
      <c r="L13" s="12"/>
      <c r="M13" s="12"/>
      <c r="N13" s="12"/>
      <c r="O13" s="12"/>
      <c r="P13" s="12"/>
      <c r="Q13" s="13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>
        <v>0</v>
      </c>
      <c r="BH13" s="12">
        <v>0</v>
      </c>
      <c r="BI13" s="12">
        <v>500000</v>
      </c>
      <c r="BJ13" s="12">
        <v>500000</v>
      </c>
      <c r="BK13" s="12">
        <v>300000</v>
      </c>
      <c r="BL13" s="12">
        <v>400000</v>
      </c>
      <c r="BM13" s="12">
        <v>400000</v>
      </c>
      <c r="BN13" s="12">
        <f t="shared" si="1"/>
        <v>2100000</v>
      </c>
      <c r="BO13" s="12">
        <v>400000</v>
      </c>
      <c r="BP13" s="12">
        <v>400000</v>
      </c>
      <c r="BQ13" s="12">
        <v>400000</v>
      </c>
      <c r="BR13" s="12">
        <v>400000</v>
      </c>
      <c r="BS13" s="12">
        <v>400000</v>
      </c>
      <c r="BT13" s="14">
        <f t="shared" si="2"/>
        <v>4100000</v>
      </c>
      <c r="BU13" s="14">
        <f t="shared" si="3"/>
        <v>9619967.6000000015</v>
      </c>
      <c r="BV13" s="10">
        <v>400000</v>
      </c>
      <c r="BW13" s="27"/>
      <c r="BY13" s="28"/>
    </row>
    <row r="14" spans="1:77" s="26" customFormat="1" ht="111.75" customHeight="1" x14ac:dyDescent="0.2">
      <c r="A14" s="15">
        <v>752</v>
      </c>
      <c r="B14" s="7" t="s">
        <v>253</v>
      </c>
      <c r="C14" s="15" t="s">
        <v>525</v>
      </c>
      <c r="D14" s="8" t="s">
        <v>214</v>
      </c>
      <c r="E14" s="23" t="s">
        <v>526</v>
      </c>
      <c r="F14" s="10">
        <v>21651250</v>
      </c>
      <c r="G14" s="10">
        <f>0.2*F14</f>
        <v>4330250</v>
      </c>
      <c r="H14" s="9">
        <v>43228804</v>
      </c>
      <c r="I14" s="11" t="s">
        <v>527</v>
      </c>
      <c r="J14" s="11" t="s">
        <v>528</v>
      </c>
      <c r="K14" s="12"/>
      <c r="L14" s="12"/>
      <c r="M14" s="12"/>
      <c r="N14" s="12"/>
      <c r="O14" s="12"/>
      <c r="P14" s="12"/>
      <c r="Q14" s="13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>
        <v>0</v>
      </c>
      <c r="AX14" s="12"/>
      <c r="AY14" s="12">
        <v>0</v>
      </c>
      <c r="AZ14" s="12">
        <v>0</v>
      </c>
      <c r="BA14" s="12"/>
      <c r="BB14" s="12">
        <v>300000</v>
      </c>
      <c r="BC14" s="12">
        <v>200000</v>
      </c>
      <c r="BD14" s="12">
        <v>200000</v>
      </c>
      <c r="BE14" s="12">
        <v>200000</v>
      </c>
      <c r="BF14" s="12">
        <v>200000</v>
      </c>
      <c r="BG14" s="12">
        <v>200000</v>
      </c>
      <c r="BH14" s="12">
        <v>200000</v>
      </c>
      <c r="BI14" s="12">
        <v>200000</v>
      </c>
      <c r="BJ14" s="12">
        <v>200000</v>
      </c>
      <c r="BK14" s="12">
        <v>200000</v>
      </c>
      <c r="BL14" s="12">
        <v>100000</v>
      </c>
      <c r="BM14" s="12">
        <v>200000</v>
      </c>
      <c r="BN14" s="12">
        <f t="shared" si="1"/>
        <v>2400000</v>
      </c>
      <c r="BO14" s="12">
        <v>100000</v>
      </c>
      <c r="BP14" s="12">
        <v>200000</v>
      </c>
      <c r="BQ14" s="12">
        <v>100000</v>
      </c>
      <c r="BR14" s="12">
        <v>100000</v>
      </c>
      <c r="BS14" s="12">
        <v>100000</v>
      </c>
      <c r="BT14" s="14">
        <f t="shared" si="2"/>
        <v>3000000</v>
      </c>
      <c r="BU14" s="14">
        <f t="shared" si="3"/>
        <v>1330250</v>
      </c>
      <c r="BV14" s="10">
        <v>100000</v>
      </c>
      <c r="BW14" s="27"/>
      <c r="BY14" s="28"/>
    </row>
    <row r="15" spans="1:77" s="26" customFormat="1" ht="60" customHeight="1" x14ac:dyDescent="0.2">
      <c r="A15" s="15">
        <v>964</v>
      </c>
      <c r="B15" s="6" t="s">
        <v>339</v>
      </c>
      <c r="C15" s="7" t="s">
        <v>353</v>
      </c>
      <c r="D15" s="8" t="s">
        <v>74</v>
      </c>
      <c r="E15" s="23" t="s">
        <v>354</v>
      </c>
      <c r="F15" s="10">
        <v>12162344</v>
      </c>
      <c r="G15" s="10">
        <f t="shared" ref="G15:G47" si="4">F15*0.2</f>
        <v>2432468.8000000003</v>
      </c>
      <c r="H15" s="9">
        <v>21137897</v>
      </c>
      <c r="I15" s="11" t="s">
        <v>342</v>
      </c>
      <c r="J15" s="11" t="s">
        <v>355</v>
      </c>
      <c r="K15" s="12"/>
      <c r="L15" s="12"/>
      <c r="M15" s="12"/>
      <c r="N15" s="12"/>
      <c r="O15" s="12"/>
      <c r="P15" s="12"/>
      <c r="Q15" s="13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>
        <v>0</v>
      </c>
      <c r="BE15" s="12">
        <v>100000</v>
      </c>
      <c r="BF15" s="12">
        <v>100000</v>
      </c>
      <c r="BG15" s="12">
        <v>100000</v>
      </c>
      <c r="BH15" s="12">
        <v>100000</v>
      </c>
      <c r="BI15" s="12">
        <v>100000</v>
      </c>
      <c r="BJ15" s="12">
        <v>100000</v>
      </c>
      <c r="BK15" s="12"/>
      <c r="BL15" s="12"/>
      <c r="BM15" s="12"/>
      <c r="BN15" s="12">
        <f t="shared" si="1"/>
        <v>600000</v>
      </c>
      <c r="BO15" s="12"/>
      <c r="BP15" s="12"/>
      <c r="BQ15" s="12"/>
      <c r="BR15" s="12"/>
      <c r="BS15" s="12"/>
      <c r="BT15" s="14">
        <f t="shared" si="2"/>
        <v>600000</v>
      </c>
      <c r="BU15" s="14">
        <f t="shared" si="3"/>
        <v>1832468.8000000003</v>
      </c>
      <c r="BV15" s="10">
        <v>500000</v>
      </c>
      <c r="BW15" s="27"/>
      <c r="BY15" s="28"/>
    </row>
    <row r="16" spans="1:77" s="26" customFormat="1" ht="55.5" customHeight="1" x14ac:dyDescent="0.2">
      <c r="A16" s="6">
        <v>876</v>
      </c>
      <c r="B16" s="15" t="s">
        <v>339</v>
      </c>
      <c r="C16" s="15" t="s">
        <v>347</v>
      </c>
      <c r="D16" s="8" t="s">
        <v>74</v>
      </c>
      <c r="E16" s="23" t="s">
        <v>346</v>
      </c>
      <c r="F16" s="10">
        <v>1374900</v>
      </c>
      <c r="G16" s="10">
        <f t="shared" si="4"/>
        <v>274980</v>
      </c>
      <c r="H16" s="9">
        <v>2660404</v>
      </c>
      <c r="I16" s="9" t="s">
        <v>342</v>
      </c>
      <c r="J16" s="11" t="s">
        <v>343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>
        <v>0</v>
      </c>
      <c r="BC16" s="12">
        <v>50000</v>
      </c>
      <c r="BD16" s="12">
        <v>0</v>
      </c>
      <c r="BE16" s="12">
        <v>0</v>
      </c>
      <c r="BF16" s="12"/>
      <c r="BG16" s="12"/>
      <c r="BH16" s="12"/>
      <c r="BI16" s="12"/>
      <c r="BJ16" s="12"/>
      <c r="BK16" s="12"/>
      <c r="BL16" s="12"/>
      <c r="BM16" s="12"/>
      <c r="BN16" s="12">
        <f t="shared" si="1"/>
        <v>50000</v>
      </c>
      <c r="BO16" s="12"/>
      <c r="BP16" s="12"/>
      <c r="BQ16" s="12"/>
      <c r="BR16" s="12">
        <v>20000</v>
      </c>
      <c r="BS16" s="12">
        <v>20000</v>
      </c>
      <c r="BT16" s="14">
        <f t="shared" si="2"/>
        <v>90000</v>
      </c>
      <c r="BU16" s="14">
        <f t="shared" si="3"/>
        <v>184980</v>
      </c>
      <c r="BV16" s="10">
        <v>150000</v>
      </c>
      <c r="BW16" s="27"/>
      <c r="BY16" s="28"/>
    </row>
    <row r="17" spans="1:77" s="26" customFormat="1" ht="42" customHeight="1" x14ac:dyDescent="0.2">
      <c r="A17" s="6">
        <v>877</v>
      </c>
      <c r="B17" s="15" t="s">
        <v>339</v>
      </c>
      <c r="C17" s="15" t="s">
        <v>349</v>
      </c>
      <c r="D17" s="8" t="s">
        <v>74</v>
      </c>
      <c r="E17" s="23" t="s">
        <v>346</v>
      </c>
      <c r="F17" s="10">
        <v>1399802</v>
      </c>
      <c r="G17" s="10">
        <f t="shared" si="4"/>
        <v>279960.40000000002</v>
      </c>
      <c r="H17" s="9">
        <v>2708589</v>
      </c>
      <c r="I17" s="9" t="s">
        <v>342</v>
      </c>
      <c r="J17" s="11" t="s">
        <v>343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>
        <v>0</v>
      </c>
      <c r="BC17" s="12">
        <v>50000</v>
      </c>
      <c r="BD17" s="12">
        <v>0</v>
      </c>
      <c r="BE17" s="12">
        <v>0</v>
      </c>
      <c r="BF17" s="12"/>
      <c r="BG17" s="12"/>
      <c r="BH17" s="12"/>
      <c r="BI17" s="12"/>
      <c r="BJ17" s="12"/>
      <c r="BK17" s="12"/>
      <c r="BL17" s="12"/>
      <c r="BM17" s="12"/>
      <c r="BN17" s="12">
        <f t="shared" si="1"/>
        <v>50000</v>
      </c>
      <c r="BO17" s="12"/>
      <c r="BP17" s="12"/>
      <c r="BQ17" s="12"/>
      <c r="BR17" s="12">
        <v>20000</v>
      </c>
      <c r="BS17" s="12">
        <v>20000</v>
      </c>
      <c r="BT17" s="14">
        <f t="shared" si="2"/>
        <v>90000</v>
      </c>
      <c r="BU17" s="14">
        <f t="shared" si="3"/>
        <v>189960.40000000002</v>
      </c>
      <c r="BV17" s="10">
        <v>150000</v>
      </c>
      <c r="BW17" s="27"/>
      <c r="BY17" s="28"/>
    </row>
    <row r="18" spans="1:77" s="26" customFormat="1" ht="41.25" customHeight="1" x14ac:dyDescent="0.2">
      <c r="A18" s="6">
        <v>879</v>
      </c>
      <c r="B18" s="15" t="s">
        <v>339</v>
      </c>
      <c r="C18" s="15" t="s">
        <v>345</v>
      </c>
      <c r="D18" s="8" t="s">
        <v>74</v>
      </c>
      <c r="E18" s="23" t="s">
        <v>346</v>
      </c>
      <c r="F18" s="10">
        <v>1385718</v>
      </c>
      <c r="G18" s="10">
        <f t="shared" si="4"/>
        <v>277143.60000000003</v>
      </c>
      <c r="H18" s="9">
        <v>2681337</v>
      </c>
      <c r="I18" s="9" t="s">
        <v>342</v>
      </c>
      <c r="J18" s="11" t="s">
        <v>343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>
        <v>0</v>
      </c>
      <c r="BC18" s="12">
        <v>50000</v>
      </c>
      <c r="BD18" s="12">
        <v>0</v>
      </c>
      <c r="BE18" s="12">
        <v>0</v>
      </c>
      <c r="BF18" s="12"/>
      <c r="BG18" s="12"/>
      <c r="BH18" s="12"/>
      <c r="BI18" s="12"/>
      <c r="BJ18" s="12"/>
      <c r="BK18" s="12"/>
      <c r="BL18" s="12"/>
      <c r="BM18" s="12"/>
      <c r="BN18" s="12">
        <f t="shared" si="1"/>
        <v>50000</v>
      </c>
      <c r="BO18" s="12"/>
      <c r="BP18" s="12"/>
      <c r="BQ18" s="12"/>
      <c r="BR18" s="12">
        <v>20000</v>
      </c>
      <c r="BS18" s="12">
        <v>20000</v>
      </c>
      <c r="BT18" s="14">
        <f t="shared" si="2"/>
        <v>90000</v>
      </c>
      <c r="BU18" s="14">
        <f t="shared" si="3"/>
        <v>187143.60000000003</v>
      </c>
      <c r="BV18" s="10">
        <v>150000</v>
      </c>
      <c r="BW18" s="27"/>
      <c r="BY18" s="28"/>
    </row>
    <row r="19" spans="1:77" s="26" customFormat="1" ht="42" customHeight="1" x14ac:dyDescent="0.2">
      <c r="A19" s="6">
        <v>881</v>
      </c>
      <c r="B19" s="15" t="s">
        <v>339</v>
      </c>
      <c r="C19" s="15" t="s">
        <v>344</v>
      </c>
      <c r="D19" s="8" t="s">
        <v>74</v>
      </c>
      <c r="E19" s="23" t="s">
        <v>341</v>
      </c>
      <c r="F19" s="10">
        <v>1394087</v>
      </c>
      <c r="G19" s="10">
        <f t="shared" si="4"/>
        <v>278817.40000000002</v>
      </c>
      <c r="H19" s="9">
        <v>2697530</v>
      </c>
      <c r="I19" s="9" t="s">
        <v>342</v>
      </c>
      <c r="J19" s="11" t="s">
        <v>343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>
        <v>0</v>
      </c>
      <c r="BC19" s="12">
        <v>50000</v>
      </c>
      <c r="BD19" s="12">
        <v>0</v>
      </c>
      <c r="BE19" s="12">
        <v>0</v>
      </c>
      <c r="BF19" s="12"/>
      <c r="BG19" s="12"/>
      <c r="BH19" s="12"/>
      <c r="BI19" s="12"/>
      <c r="BJ19" s="12"/>
      <c r="BK19" s="12"/>
      <c r="BL19" s="12"/>
      <c r="BM19" s="12"/>
      <c r="BN19" s="12">
        <f t="shared" si="1"/>
        <v>50000</v>
      </c>
      <c r="BO19" s="12"/>
      <c r="BP19" s="12"/>
      <c r="BQ19" s="12"/>
      <c r="BR19" s="12"/>
      <c r="BS19" s="12">
        <v>20000</v>
      </c>
      <c r="BT19" s="14">
        <f t="shared" si="2"/>
        <v>70000</v>
      </c>
      <c r="BU19" s="14">
        <f t="shared" si="3"/>
        <v>208817.40000000002</v>
      </c>
      <c r="BV19" s="10">
        <v>150000</v>
      </c>
      <c r="BW19" s="27"/>
      <c r="BY19" s="28"/>
    </row>
    <row r="20" spans="1:77" s="26" customFormat="1" ht="68.25" customHeight="1" x14ac:dyDescent="0.2">
      <c r="A20" s="6">
        <v>882</v>
      </c>
      <c r="B20" s="15" t="s">
        <v>339</v>
      </c>
      <c r="C20" s="15" t="s">
        <v>351</v>
      </c>
      <c r="D20" s="8" t="s">
        <v>85</v>
      </c>
      <c r="E20" s="23" t="s">
        <v>352</v>
      </c>
      <c r="F20" s="10">
        <v>3959472</v>
      </c>
      <c r="G20" s="10">
        <f t="shared" si="4"/>
        <v>791894.4</v>
      </c>
      <c r="H20" s="9">
        <v>7389715</v>
      </c>
      <c r="I20" s="9" t="s">
        <v>342</v>
      </c>
      <c r="J20" s="11" t="s">
        <v>343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>
        <v>0</v>
      </c>
      <c r="BC20" s="12">
        <v>50000</v>
      </c>
      <c r="BD20" s="12">
        <v>50000</v>
      </c>
      <c r="BE20" s="12">
        <v>50000</v>
      </c>
      <c r="BF20" s="12">
        <v>50000</v>
      </c>
      <c r="BG20" s="12">
        <v>50000</v>
      </c>
      <c r="BH20" s="12">
        <v>50000</v>
      </c>
      <c r="BI20" s="12">
        <v>50000</v>
      </c>
      <c r="BJ20" s="12">
        <v>50000</v>
      </c>
      <c r="BK20" s="12"/>
      <c r="BL20" s="12"/>
      <c r="BM20" s="12"/>
      <c r="BN20" s="12">
        <f t="shared" si="1"/>
        <v>400000</v>
      </c>
      <c r="BO20" s="12"/>
      <c r="BP20" s="12"/>
      <c r="BQ20" s="12">
        <v>0</v>
      </c>
      <c r="BR20" s="12">
        <v>80000</v>
      </c>
      <c r="BS20" s="12">
        <v>20000</v>
      </c>
      <c r="BT20" s="14">
        <f t="shared" si="2"/>
        <v>500000</v>
      </c>
      <c r="BU20" s="14">
        <f t="shared" si="3"/>
        <v>291894.40000000002</v>
      </c>
      <c r="BV20" s="10">
        <v>150000</v>
      </c>
      <c r="BW20" s="27"/>
      <c r="BY20" s="28"/>
    </row>
    <row r="21" spans="1:77" s="26" customFormat="1" ht="40.5" x14ac:dyDescent="0.2">
      <c r="A21" s="6">
        <v>884</v>
      </c>
      <c r="B21" s="15" t="s">
        <v>339</v>
      </c>
      <c r="C21" s="15" t="s">
        <v>340</v>
      </c>
      <c r="D21" s="8" t="s">
        <v>74</v>
      </c>
      <c r="E21" s="23" t="s">
        <v>341</v>
      </c>
      <c r="F21" s="10">
        <v>1181402</v>
      </c>
      <c r="G21" s="10">
        <f t="shared" si="4"/>
        <v>236280.40000000002</v>
      </c>
      <c r="H21" s="9">
        <v>2285989</v>
      </c>
      <c r="I21" s="9" t="s">
        <v>342</v>
      </c>
      <c r="J21" s="11" t="s">
        <v>343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>
        <v>0</v>
      </c>
      <c r="BC21" s="12">
        <v>50000</v>
      </c>
      <c r="BD21" s="12">
        <v>0</v>
      </c>
      <c r="BE21" s="12">
        <v>0</v>
      </c>
      <c r="BF21" s="12"/>
      <c r="BG21" s="12"/>
      <c r="BH21" s="12"/>
      <c r="BI21" s="12"/>
      <c r="BJ21" s="12"/>
      <c r="BK21" s="12"/>
      <c r="BL21" s="12"/>
      <c r="BM21" s="12"/>
      <c r="BN21" s="12">
        <f t="shared" si="1"/>
        <v>50000</v>
      </c>
      <c r="BO21" s="12"/>
      <c r="BP21" s="12"/>
      <c r="BQ21" s="12"/>
      <c r="BR21" s="12"/>
      <c r="BS21" s="12">
        <v>20000</v>
      </c>
      <c r="BT21" s="14">
        <f t="shared" si="2"/>
        <v>70000</v>
      </c>
      <c r="BU21" s="14">
        <f t="shared" si="3"/>
        <v>166280.40000000002</v>
      </c>
      <c r="BV21" s="10">
        <v>100000</v>
      </c>
      <c r="BW21" s="27"/>
      <c r="BY21" s="28"/>
    </row>
    <row r="22" spans="1:77" s="26" customFormat="1" ht="42.75" customHeight="1" x14ac:dyDescent="0.2">
      <c r="A22" s="6">
        <v>887</v>
      </c>
      <c r="B22" s="15" t="s">
        <v>339</v>
      </c>
      <c r="C22" s="15" t="s">
        <v>350</v>
      </c>
      <c r="D22" s="8" t="s">
        <v>74</v>
      </c>
      <c r="E22" s="23" t="s">
        <v>346</v>
      </c>
      <c r="F22" s="10">
        <v>1387759</v>
      </c>
      <c r="G22" s="10">
        <f t="shared" si="4"/>
        <v>277551.8</v>
      </c>
      <c r="H22" s="9">
        <v>2685287</v>
      </c>
      <c r="I22" s="9" t="s">
        <v>342</v>
      </c>
      <c r="J22" s="11" t="s">
        <v>343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>
        <v>0</v>
      </c>
      <c r="BC22" s="12">
        <v>50000</v>
      </c>
      <c r="BD22" s="12">
        <v>0</v>
      </c>
      <c r="BE22" s="12">
        <v>0</v>
      </c>
      <c r="BF22" s="12"/>
      <c r="BG22" s="12"/>
      <c r="BH22" s="12"/>
      <c r="BI22" s="12"/>
      <c r="BJ22" s="12"/>
      <c r="BK22" s="12"/>
      <c r="BL22" s="12"/>
      <c r="BM22" s="12"/>
      <c r="BN22" s="12">
        <f t="shared" si="1"/>
        <v>50000</v>
      </c>
      <c r="BO22" s="12"/>
      <c r="BP22" s="12"/>
      <c r="BQ22" s="12"/>
      <c r="BR22" s="12">
        <v>20000</v>
      </c>
      <c r="BS22" s="12">
        <v>20000</v>
      </c>
      <c r="BT22" s="14">
        <f t="shared" si="2"/>
        <v>90000</v>
      </c>
      <c r="BU22" s="14">
        <f t="shared" si="3"/>
        <v>187551.8</v>
      </c>
      <c r="BV22" s="10">
        <v>150000</v>
      </c>
      <c r="BW22" s="27"/>
      <c r="BY22" s="28"/>
    </row>
    <row r="23" spans="1:77" s="26" customFormat="1" ht="59.25" customHeight="1" x14ac:dyDescent="0.2">
      <c r="A23" s="6">
        <v>888</v>
      </c>
      <c r="B23" s="15" t="s">
        <v>339</v>
      </c>
      <c r="C23" s="15" t="s">
        <v>348</v>
      </c>
      <c r="D23" s="8" t="s">
        <v>74</v>
      </c>
      <c r="E23" s="23" t="s">
        <v>341</v>
      </c>
      <c r="F23" s="10">
        <v>1392454</v>
      </c>
      <c r="G23" s="10">
        <f t="shared" si="4"/>
        <v>278490.8</v>
      </c>
      <c r="H23" s="9">
        <v>2694370</v>
      </c>
      <c r="I23" s="9" t="s">
        <v>342</v>
      </c>
      <c r="J23" s="11" t="s">
        <v>343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>
        <v>0</v>
      </c>
      <c r="BC23" s="12">
        <v>50000</v>
      </c>
      <c r="BD23" s="12">
        <v>0</v>
      </c>
      <c r="BE23" s="12">
        <v>0</v>
      </c>
      <c r="BF23" s="12"/>
      <c r="BG23" s="12"/>
      <c r="BH23" s="12"/>
      <c r="BI23" s="12"/>
      <c r="BJ23" s="12"/>
      <c r="BK23" s="12"/>
      <c r="BL23" s="12"/>
      <c r="BM23" s="12"/>
      <c r="BN23" s="12">
        <f t="shared" si="1"/>
        <v>50000</v>
      </c>
      <c r="BO23" s="12"/>
      <c r="BP23" s="12"/>
      <c r="BQ23" s="12"/>
      <c r="BR23" s="12"/>
      <c r="BS23" s="12">
        <v>20000</v>
      </c>
      <c r="BT23" s="14">
        <f t="shared" si="2"/>
        <v>70000</v>
      </c>
      <c r="BU23" s="14">
        <f t="shared" si="3"/>
        <v>208490.8</v>
      </c>
      <c r="BV23" s="10">
        <v>150000</v>
      </c>
      <c r="BW23" s="27"/>
      <c r="BY23" s="28"/>
    </row>
    <row r="24" spans="1:77" s="26" customFormat="1" ht="60" customHeight="1" x14ac:dyDescent="0.2">
      <c r="A24" s="15">
        <v>1027</v>
      </c>
      <c r="B24" s="6" t="s">
        <v>300</v>
      </c>
      <c r="C24" s="7" t="s">
        <v>306</v>
      </c>
      <c r="D24" s="8" t="s">
        <v>74</v>
      </c>
      <c r="E24" s="23" t="s">
        <v>307</v>
      </c>
      <c r="F24" s="9">
        <v>2931583</v>
      </c>
      <c r="G24" s="10">
        <f t="shared" si="4"/>
        <v>586316.6</v>
      </c>
      <c r="H24" s="9">
        <v>4988365</v>
      </c>
      <c r="I24" s="11" t="s">
        <v>303</v>
      </c>
      <c r="J24" s="11" t="s">
        <v>305</v>
      </c>
      <c r="K24" s="12"/>
      <c r="L24" s="12"/>
      <c r="M24" s="12"/>
      <c r="N24" s="12"/>
      <c r="O24" s="12"/>
      <c r="P24" s="12"/>
      <c r="Q24" s="13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>
        <v>0</v>
      </c>
      <c r="BG24" s="12">
        <v>50000</v>
      </c>
      <c r="BH24" s="12">
        <v>0</v>
      </c>
      <c r="BI24" s="12"/>
      <c r="BJ24" s="12"/>
      <c r="BK24" s="12"/>
      <c r="BL24" s="12"/>
      <c r="BM24" s="12"/>
      <c r="BN24" s="12">
        <f t="shared" si="1"/>
        <v>50000</v>
      </c>
      <c r="BO24" s="12"/>
      <c r="BP24" s="12">
        <v>100000</v>
      </c>
      <c r="BQ24" s="12">
        <v>100000</v>
      </c>
      <c r="BR24" s="12">
        <v>80000</v>
      </c>
      <c r="BS24" s="12">
        <v>50000</v>
      </c>
      <c r="BT24" s="14">
        <f t="shared" si="2"/>
        <v>380000</v>
      </c>
      <c r="BU24" s="14">
        <f t="shared" si="3"/>
        <v>206316.59999999998</v>
      </c>
      <c r="BV24" s="10">
        <v>150000</v>
      </c>
      <c r="BW24" s="27"/>
      <c r="BY24" s="28"/>
    </row>
    <row r="25" spans="1:77" s="26" customFormat="1" ht="83.25" customHeight="1" x14ac:dyDescent="0.2">
      <c r="A25" s="15">
        <v>1028</v>
      </c>
      <c r="B25" s="6" t="s">
        <v>300</v>
      </c>
      <c r="C25" s="7" t="s">
        <v>308</v>
      </c>
      <c r="D25" s="8" t="s">
        <v>74</v>
      </c>
      <c r="E25" s="23" t="s">
        <v>136</v>
      </c>
      <c r="F25" s="9">
        <v>4335017</v>
      </c>
      <c r="G25" s="10">
        <f t="shared" si="4"/>
        <v>867003.4</v>
      </c>
      <c r="H25" s="9">
        <v>7247384</v>
      </c>
      <c r="I25" s="11" t="s">
        <v>303</v>
      </c>
      <c r="J25" s="11" t="s">
        <v>305</v>
      </c>
      <c r="K25" s="12"/>
      <c r="L25" s="12"/>
      <c r="M25" s="12"/>
      <c r="N25" s="12"/>
      <c r="O25" s="12"/>
      <c r="P25" s="12"/>
      <c r="Q25" s="13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>
        <v>0</v>
      </c>
      <c r="BG25" s="12">
        <v>50000</v>
      </c>
      <c r="BH25" s="12">
        <v>50000</v>
      </c>
      <c r="BI25" s="12">
        <v>50000</v>
      </c>
      <c r="BJ25" s="12">
        <v>50000</v>
      </c>
      <c r="BK25" s="12">
        <v>50000</v>
      </c>
      <c r="BL25" s="12">
        <v>50000</v>
      </c>
      <c r="BM25" s="12">
        <v>50000</v>
      </c>
      <c r="BN25" s="12">
        <f t="shared" si="1"/>
        <v>350000</v>
      </c>
      <c r="BO25" s="12">
        <v>50000</v>
      </c>
      <c r="BP25" s="12">
        <v>50000</v>
      </c>
      <c r="BQ25" s="12">
        <v>50000</v>
      </c>
      <c r="BR25" s="12">
        <v>80000</v>
      </c>
      <c r="BS25" s="12">
        <v>50000</v>
      </c>
      <c r="BT25" s="14">
        <f t="shared" si="2"/>
        <v>630000</v>
      </c>
      <c r="BU25" s="14">
        <f t="shared" si="3"/>
        <v>237003.40000000002</v>
      </c>
      <c r="BV25" s="10">
        <v>150000</v>
      </c>
      <c r="BW25" s="27"/>
      <c r="BY25" s="28"/>
    </row>
    <row r="26" spans="1:77" s="26" customFormat="1" ht="88.5" customHeight="1" x14ac:dyDescent="0.2">
      <c r="A26" s="15">
        <v>1029</v>
      </c>
      <c r="B26" s="6" t="s">
        <v>300</v>
      </c>
      <c r="C26" s="7" t="s">
        <v>309</v>
      </c>
      <c r="D26" s="8" t="s">
        <v>74</v>
      </c>
      <c r="E26" s="23" t="s">
        <v>136</v>
      </c>
      <c r="F26" s="9">
        <v>3368731</v>
      </c>
      <c r="G26" s="10">
        <f t="shared" si="4"/>
        <v>673746.20000000007</v>
      </c>
      <c r="H26" s="9">
        <v>6074097</v>
      </c>
      <c r="I26" s="11" t="s">
        <v>303</v>
      </c>
      <c r="J26" s="11" t="s">
        <v>305</v>
      </c>
      <c r="K26" s="12"/>
      <c r="L26" s="12"/>
      <c r="M26" s="12"/>
      <c r="N26" s="12"/>
      <c r="O26" s="12"/>
      <c r="P26" s="12"/>
      <c r="Q26" s="13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>
        <v>0</v>
      </c>
      <c r="BG26" s="12">
        <v>50000</v>
      </c>
      <c r="BH26" s="12">
        <v>50000</v>
      </c>
      <c r="BI26" s="12">
        <v>50000</v>
      </c>
      <c r="BJ26" s="12">
        <v>50000</v>
      </c>
      <c r="BK26" s="12">
        <v>20000</v>
      </c>
      <c r="BL26" s="12">
        <v>20000</v>
      </c>
      <c r="BM26" s="12">
        <v>50000</v>
      </c>
      <c r="BN26" s="12">
        <f t="shared" si="1"/>
        <v>290000</v>
      </c>
      <c r="BO26" s="12">
        <v>0</v>
      </c>
      <c r="BP26" s="12">
        <v>20000</v>
      </c>
      <c r="BQ26" s="12">
        <v>0</v>
      </c>
      <c r="BR26" s="12">
        <v>80000</v>
      </c>
      <c r="BS26" s="12">
        <v>50000</v>
      </c>
      <c r="BT26" s="14">
        <f t="shared" si="2"/>
        <v>440000</v>
      </c>
      <c r="BU26" s="14">
        <f t="shared" si="3"/>
        <v>233746.20000000007</v>
      </c>
      <c r="BV26" s="10">
        <v>150000</v>
      </c>
      <c r="BW26" s="27"/>
      <c r="BY26" s="28"/>
    </row>
    <row r="27" spans="1:77" s="26" customFormat="1" ht="81.75" customHeight="1" x14ac:dyDescent="0.2">
      <c r="A27" s="15">
        <v>966</v>
      </c>
      <c r="B27" s="6" t="s">
        <v>300</v>
      </c>
      <c r="C27" s="7" t="s">
        <v>301</v>
      </c>
      <c r="D27" s="8" t="s">
        <v>123</v>
      </c>
      <c r="E27" s="23" t="s">
        <v>302</v>
      </c>
      <c r="F27" s="9">
        <v>6809266</v>
      </c>
      <c r="G27" s="10">
        <f t="shared" si="4"/>
        <v>1361853.2000000002</v>
      </c>
      <c r="H27" s="9">
        <v>15918445</v>
      </c>
      <c r="I27" s="11" t="s">
        <v>303</v>
      </c>
      <c r="J27" s="11" t="s">
        <v>304</v>
      </c>
      <c r="K27" s="12"/>
      <c r="L27" s="12"/>
      <c r="M27" s="12"/>
      <c r="N27" s="12"/>
      <c r="O27" s="12"/>
      <c r="P27" s="12"/>
      <c r="Q27" s="13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>
        <v>0</v>
      </c>
      <c r="BE27" s="12">
        <v>50000</v>
      </c>
      <c r="BF27" s="12">
        <v>50000</v>
      </c>
      <c r="BG27" s="12">
        <v>50000</v>
      </c>
      <c r="BH27" s="12">
        <v>50000</v>
      </c>
      <c r="BI27" s="12">
        <v>50000</v>
      </c>
      <c r="BJ27" s="12">
        <v>50000</v>
      </c>
      <c r="BK27" s="12">
        <v>50000</v>
      </c>
      <c r="BL27" s="12">
        <v>50000</v>
      </c>
      <c r="BM27" s="12">
        <v>50000</v>
      </c>
      <c r="BN27" s="12">
        <f t="shared" si="1"/>
        <v>450000</v>
      </c>
      <c r="BO27" s="12">
        <v>50000</v>
      </c>
      <c r="BP27" s="12">
        <v>100000</v>
      </c>
      <c r="BQ27" s="12">
        <v>100000</v>
      </c>
      <c r="BR27" s="12">
        <v>100000</v>
      </c>
      <c r="BS27" s="12">
        <v>100000</v>
      </c>
      <c r="BT27" s="14">
        <f t="shared" si="2"/>
        <v>900000</v>
      </c>
      <c r="BU27" s="14">
        <f t="shared" si="3"/>
        <v>461853.20000000019</v>
      </c>
      <c r="BV27" s="10">
        <v>150000</v>
      </c>
      <c r="BW27" s="27"/>
      <c r="BY27" s="28"/>
    </row>
    <row r="28" spans="1:77" s="26" customFormat="1" ht="84.75" customHeight="1" x14ac:dyDescent="0.2">
      <c r="A28" s="15">
        <v>967</v>
      </c>
      <c r="B28" s="6" t="s">
        <v>300</v>
      </c>
      <c r="C28" s="7" t="s">
        <v>552</v>
      </c>
      <c r="D28" s="8" t="s">
        <v>74</v>
      </c>
      <c r="E28" s="23" t="s">
        <v>302</v>
      </c>
      <c r="F28" s="9">
        <v>21386281</v>
      </c>
      <c r="G28" s="10">
        <f t="shared" si="4"/>
        <v>4277256.2</v>
      </c>
      <c r="H28" s="9">
        <v>24614913</v>
      </c>
      <c r="I28" s="11" t="s">
        <v>553</v>
      </c>
      <c r="J28" s="11" t="s">
        <v>554</v>
      </c>
      <c r="K28" s="12"/>
      <c r="L28" s="12"/>
      <c r="M28" s="12"/>
      <c r="N28" s="12"/>
      <c r="O28" s="12"/>
      <c r="P28" s="12"/>
      <c r="Q28" s="13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>
        <v>0</v>
      </c>
      <c r="BE28" s="12">
        <v>200000</v>
      </c>
      <c r="BF28" s="12">
        <v>200000</v>
      </c>
      <c r="BG28" s="12">
        <v>200000</v>
      </c>
      <c r="BH28" s="12">
        <v>200000</v>
      </c>
      <c r="BI28" s="12">
        <v>200000</v>
      </c>
      <c r="BJ28" s="12">
        <v>200000</v>
      </c>
      <c r="BK28" s="12">
        <v>200000</v>
      </c>
      <c r="BL28" s="12">
        <v>200000</v>
      </c>
      <c r="BM28" s="12">
        <v>300000</v>
      </c>
      <c r="BN28" s="12">
        <f t="shared" si="1"/>
        <v>1900000</v>
      </c>
      <c r="BO28" s="12">
        <v>200000</v>
      </c>
      <c r="BP28" s="12">
        <v>300000</v>
      </c>
      <c r="BQ28" s="12">
        <v>300000</v>
      </c>
      <c r="BR28" s="12">
        <v>150000</v>
      </c>
      <c r="BS28" s="12">
        <v>150000</v>
      </c>
      <c r="BT28" s="14">
        <f t="shared" si="2"/>
        <v>3000000</v>
      </c>
      <c r="BU28" s="14">
        <f t="shared" si="3"/>
        <v>1277256.2000000002</v>
      </c>
      <c r="BV28" s="10">
        <v>200000</v>
      </c>
      <c r="BW28" s="27"/>
      <c r="BY28" s="28"/>
    </row>
    <row r="29" spans="1:77" s="26" customFormat="1" ht="48" customHeight="1" x14ac:dyDescent="0.2">
      <c r="A29" s="22">
        <v>1247</v>
      </c>
      <c r="B29" s="6" t="s">
        <v>438</v>
      </c>
      <c r="C29" s="7" t="s">
        <v>446</v>
      </c>
      <c r="D29" s="8" t="s">
        <v>74</v>
      </c>
      <c r="E29" s="23" t="s">
        <v>140</v>
      </c>
      <c r="F29" s="9">
        <v>985486</v>
      </c>
      <c r="G29" s="10">
        <f t="shared" si="4"/>
        <v>197097.2</v>
      </c>
      <c r="H29" s="9">
        <v>2153549</v>
      </c>
      <c r="I29" s="11" t="s">
        <v>440</v>
      </c>
      <c r="J29" s="11" t="s">
        <v>441</v>
      </c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>
        <f t="shared" si="1"/>
        <v>0</v>
      </c>
      <c r="BO29" s="12"/>
      <c r="BP29" s="12"/>
      <c r="BQ29" s="12"/>
      <c r="BR29" s="12">
        <v>80000</v>
      </c>
      <c r="BS29" s="12">
        <v>20000</v>
      </c>
      <c r="BT29" s="14">
        <f t="shared" si="2"/>
        <v>100000</v>
      </c>
      <c r="BU29" s="14">
        <f t="shared" si="3"/>
        <v>97097.200000000012</v>
      </c>
      <c r="BV29" s="10">
        <v>50000</v>
      </c>
      <c r="BW29" s="27"/>
      <c r="BY29" s="28"/>
    </row>
    <row r="30" spans="1:77" s="26" customFormat="1" ht="48" customHeight="1" x14ac:dyDescent="0.2">
      <c r="A30" s="22">
        <v>1241</v>
      </c>
      <c r="B30" s="6" t="s">
        <v>438</v>
      </c>
      <c r="C30" s="7" t="s">
        <v>439</v>
      </c>
      <c r="D30" s="8" t="s">
        <v>74</v>
      </c>
      <c r="E30" s="23" t="s">
        <v>140</v>
      </c>
      <c r="F30" s="9">
        <v>3221679</v>
      </c>
      <c r="G30" s="10">
        <f t="shared" si="4"/>
        <v>644335.80000000005</v>
      </c>
      <c r="H30" s="9">
        <v>7178498</v>
      </c>
      <c r="I30" s="11" t="s">
        <v>440</v>
      </c>
      <c r="J30" s="11" t="s">
        <v>441</v>
      </c>
      <c r="K30" s="12"/>
      <c r="L30" s="12"/>
      <c r="M30" s="12"/>
      <c r="N30" s="12"/>
      <c r="O30" s="12"/>
      <c r="P30" s="12"/>
      <c r="Q30" s="13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>
        <f t="shared" si="1"/>
        <v>0</v>
      </c>
      <c r="BO30" s="12"/>
      <c r="BP30" s="12"/>
      <c r="BQ30" s="12"/>
      <c r="BR30" s="12">
        <v>100000</v>
      </c>
      <c r="BS30" s="12">
        <v>100000</v>
      </c>
      <c r="BT30" s="14">
        <f t="shared" si="2"/>
        <v>200000</v>
      </c>
      <c r="BU30" s="14">
        <f t="shared" si="3"/>
        <v>444335.80000000005</v>
      </c>
      <c r="BV30" s="10">
        <v>250000</v>
      </c>
      <c r="BW30" s="27"/>
      <c r="BY30" s="28"/>
    </row>
    <row r="31" spans="1:77" s="26" customFormat="1" ht="48" customHeight="1" x14ac:dyDescent="0.2">
      <c r="A31" s="22">
        <v>1242</v>
      </c>
      <c r="B31" s="6" t="s">
        <v>438</v>
      </c>
      <c r="C31" s="7" t="s">
        <v>626</v>
      </c>
      <c r="D31" s="8" t="s">
        <v>74</v>
      </c>
      <c r="E31" s="23" t="s">
        <v>140</v>
      </c>
      <c r="F31" s="9">
        <v>2582767</v>
      </c>
      <c r="G31" s="10">
        <f t="shared" si="4"/>
        <v>516553.4</v>
      </c>
      <c r="H31" s="9">
        <v>5742798</v>
      </c>
      <c r="I31" s="11" t="s">
        <v>440</v>
      </c>
      <c r="J31" s="11" t="s">
        <v>441</v>
      </c>
      <c r="K31" s="12"/>
      <c r="L31" s="12"/>
      <c r="M31" s="12"/>
      <c r="N31" s="12"/>
      <c r="O31" s="12"/>
      <c r="P31" s="12"/>
      <c r="Q31" s="13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>
        <f t="shared" si="1"/>
        <v>0</v>
      </c>
      <c r="BO31" s="12"/>
      <c r="BP31" s="12"/>
      <c r="BQ31" s="12"/>
      <c r="BR31" s="12">
        <v>100000</v>
      </c>
      <c r="BS31" s="12">
        <v>100000</v>
      </c>
      <c r="BT31" s="14">
        <f t="shared" si="2"/>
        <v>200000</v>
      </c>
      <c r="BU31" s="14">
        <f t="shared" si="3"/>
        <v>316553.40000000002</v>
      </c>
      <c r="BV31" s="10">
        <v>200000</v>
      </c>
      <c r="BW31" s="27"/>
      <c r="BY31" s="28"/>
    </row>
    <row r="32" spans="1:77" s="26" customFormat="1" ht="48" customHeight="1" x14ac:dyDescent="0.2">
      <c r="A32" s="22">
        <v>1243</v>
      </c>
      <c r="B32" s="6" t="s">
        <v>438</v>
      </c>
      <c r="C32" s="7" t="s">
        <v>442</v>
      </c>
      <c r="D32" s="8" t="s">
        <v>74</v>
      </c>
      <c r="E32" s="23" t="s">
        <v>140</v>
      </c>
      <c r="F32" s="9">
        <v>1304942</v>
      </c>
      <c r="G32" s="10">
        <f t="shared" si="4"/>
        <v>260988.40000000002</v>
      </c>
      <c r="H32" s="9">
        <v>2871399</v>
      </c>
      <c r="I32" s="11" t="s">
        <v>440</v>
      </c>
      <c r="J32" s="11" t="s">
        <v>441</v>
      </c>
      <c r="K32" s="12"/>
      <c r="L32" s="12"/>
      <c r="M32" s="12"/>
      <c r="N32" s="12"/>
      <c r="O32" s="12"/>
      <c r="P32" s="12"/>
      <c r="Q32" s="13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>
        <f t="shared" si="1"/>
        <v>0</v>
      </c>
      <c r="BO32" s="12"/>
      <c r="BP32" s="12"/>
      <c r="BQ32" s="12"/>
      <c r="BR32" s="12">
        <v>80000</v>
      </c>
      <c r="BS32" s="12">
        <v>20000</v>
      </c>
      <c r="BT32" s="14">
        <f t="shared" si="2"/>
        <v>100000</v>
      </c>
      <c r="BU32" s="14">
        <f t="shared" si="3"/>
        <v>160988.40000000002</v>
      </c>
      <c r="BV32" s="10">
        <v>100000</v>
      </c>
      <c r="BW32" s="27"/>
      <c r="BY32" s="28"/>
    </row>
    <row r="33" spans="1:77" s="26" customFormat="1" ht="48" customHeight="1" x14ac:dyDescent="0.2">
      <c r="A33" s="22">
        <v>1244</v>
      </c>
      <c r="B33" s="6" t="s">
        <v>438</v>
      </c>
      <c r="C33" s="7" t="s">
        <v>443</v>
      </c>
      <c r="D33" s="8" t="s">
        <v>74</v>
      </c>
      <c r="E33" s="23" t="s">
        <v>140</v>
      </c>
      <c r="F33" s="9">
        <v>1304942</v>
      </c>
      <c r="G33" s="10">
        <f t="shared" si="4"/>
        <v>260988.40000000002</v>
      </c>
      <c r="H33" s="9">
        <v>2871399</v>
      </c>
      <c r="I33" s="11" t="s">
        <v>440</v>
      </c>
      <c r="J33" s="11" t="s">
        <v>441</v>
      </c>
      <c r="K33" s="12"/>
      <c r="L33" s="12"/>
      <c r="M33" s="12"/>
      <c r="N33" s="12"/>
      <c r="O33" s="12"/>
      <c r="P33" s="12"/>
      <c r="Q33" s="13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>
        <f t="shared" si="1"/>
        <v>0</v>
      </c>
      <c r="BO33" s="12"/>
      <c r="BP33" s="12"/>
      <c r="BQ33" s="12"/>
      <c r="BR33" s="12">
        <v>80000</v>
      </c>
      <c r="BS33" s="12">
        <v>20000</v>
      </c>
      <c r="BT33" s="14">
        <f t="shared" si="2"/>
        <v>100000</v>
      </c>
      <c r="BU33" s="14">
        <f t="shared" si="3"/>
        <v>160988.40000000002</v>
      </c>
      <c r="BV33" s="10">
        <v>100000</v>
      </c>
      <c r="BW33" s="27"/>
      <c r="BY33" s="28"/>
    </row>
    <row r="34" spans="1:77" s="26" customFormat="1" ht="48" customHeight="1" x14ac:dyDescent="0.2">
      <c r="A34" s="22">
        <v>1246</v>
      </c>
      <c r="B34" s="6" t="s">
        <v>438</v>
      </c>
      <c r="C34" s="7" t="s">
        <v>445</v>
      </c>
      <c r="D34" s="8" t="s">
        <v>74</v>
      </c>
      <c r="E34" s="23" t="s">
        <v>140</v>
      </c>
      <c r="F34" s="9">
        <v>985486</v>
      </c>
      <c r="G34" s="10">
        <f t="shared" si="4"/>
        <v>197097.2</v>
      </c>
      <c r="H34" s="9">
        <v>2153549</v>
      </c>
      <c r="I34" s="11" t="s">
        <v>440</v>
      </c>
      <c r="J34" s="11" t="s">
        <v>441</v>
      </c>
      <c r="K34" s="12"/>
      <c r="L34" s="12"/>
      <c r="M34" s="12"/>
      <c r="N34" s="12"/>
      <c r="O34" s="12"/>
      <c r="P34" s="12"/>
      <c r="Q34" s="13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>
        <f t="shared" si="1"/>
        <v>0</v>
      </c>
      <c r="BO34" s="12"/>
      <c r="BP34" s="12"/>
      <c r="BQ34" s="12"/>
      <c r="BR34" s="12">
        <v>80000</v>
      </c>
      <c r="BS34" s="12">
        <v>20000</v>
      </c>
      <c r="BT34" s="14">
        <f t="shared" si="2"/>
        <v>100000</v>
      </c>
      <c r="BU34" s="14">
        <f t="shared" si="3"/>
        <v>97097.200000000012</v>
      </c>
      <c r="BV34" s="10">
        <v>50000</v>
      </c>
      <c r="BW34" s="27"/>
      <c r="BY34" s="28"/>
    </row>
    <row r="35" spans="1:77" s="26" customFormat="1" ht="48" customHeight="1" x14ac:dyDescent="0.2">
      <c r="A35" s="22">
        <v>1245</v>
      </c>
      <c r="B35" s="6" t="s">
        <v>438</v>
      </c>
      <c r="C35" s="7" t="s">
        <v>444</v>
      </c>
      <c r="D35" s="8" t="s">
        <v>74</v>
      </c>
      <c r="E35" s="23" t="s">
        <v>140</v>
      </c>
      <c r="F35" s="9">
        <v>6462308</v>
      </c>
      <c r="G35" s="10">
        <f t="shared" si="4"/>
        <v>1292461.6000000001</v>
      </c>
      <c r="H35" s="9">
        <v>9183826</v>
      </c>
      <c r="I35" s="11" t="s">
        <v>440</v>
      </c>
      <c r="J35" s="11" t="s">
        <v>441</v>
      </c>
      <c r="K35" s="12"/>
      <c r="L35" s="12"/>
      <c r="M35" s="12"/>
      <c r="N35" s="12"/>
      <c r="O35" s="12"/>
      <c r="P35" s="12"/>
      <c r="Q35" s="13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>
        <f t="shared" si="1"/>
        <v>0</v>
      </c>
      <c r="BO35" s="12"/>
      <c r="BP35" s="12"/>
      <c r="BQ35" s="12"/>
      <c r="BR35" s="12">
        <v>0</v>
      </c>
      <c r="BS35" s="12">
        <v>100000</v>
      </c>
      <c r="BT35" s="14">
        <f t="shared" si="2"/>
        <v>100000</v>
      </c>
      <c r="BU35" s="14">
        <f t="shared" si="3"/>
        <v>1192461.6000000001</v>
      </c>
      <c r="BV35" s="10">
        <v>300000</v>
      </c>
      <c r="BW35" s="27"/>
      <c r="BY35" s="28"/>
    </row>
    <row r="36" spans="1:77" s="26" customFormat="1" ht="59.25" customHeight="1" x14ac:dyDescent="0.2">
      <c r="A36" s="22">
        <v>1227</v>
      </c>
      <c r="B36" s="6" t="s">
        <v>218</v>
      </c>
      <c r="C36" s="7" t="s">
        <v>543</v>
      </c>
      <c r="D36" s="8" t="s">
        <v>214</v>
      </c>
      <c r="E36" s="23" t="s">
        <v>196</v>
      </c>
      <c r="F36" s="9">
        <v>5378237</v>
      </c>
      <c r="G36" s="10">
        <f t="shared" si="4"/>
        <v>1075647.4000000001</v>
      </c>
      <c r="H36" s="9">
        <v>7849418</v>
      </c>
      <c r="I36" s="11" t="s">
        <v>544</v>
      </c>
      <c r="J36" s="11" t="s">
        <v>545</v>
      </c>
      <c r="K36" s="12"/>
      <c r="L36" s="12"/>
      <c r="M36" s="12"/>
      <c r="N36" s="12"/>
      <c r="O36" s="12"/>
      <c r="P36" s="12"/>
      <c r="Q36" s="13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>
        <f t="shared" si="1"/>
        <v>0</v>
      </c>
      <c r="BO36" s="12">
        <v>150000</v>
      </c>
      <c r="BP36" s="12">
        <v>200000</v>
      </c>
      <c r="BQ36" s="12">
        <v>200000</v>
      </c>
      <c r="BR36" s="12">
        <v>100000</v>
      </c>
      <c r="BS36" s="12">
        <v>100000</v>
      </c>
      <c r="BT36" s="14">
        <f t="shared" si="2"/>
        <v>750000</v>
      </c>
      <c r="BU36" s="14">
        <f t="shared" si="3"/>
        <v>325647.40000000014</v>
      </c>
      <c r="BV36" s="10">
        <v>100000</v>
      </c>
      <c r="BW36" s="27"/>
      <c r="BY36" s="28"/>
    </row>
    <row r="37" spans="1:77" s="26" customFormat="1" ht="65.25" customHeight="1" x14ac:dyDescent="0.2">
      <c r="A37" s="22">
        <v>1065</v>
      </c>
      <c r="B37" s="6" t="s">
        <v>218</v>
      </c>
      <c r="C37" s="7" t="s">
        <v>610</v>
      </c>
      <c r="D37" s="8" t="s">
        <v>611</v>
      </c>
      <c r="E37" s="23" t="s">
        <v>106</v>
      </c>
      <c r="F37" s="9">
        <v>5410150</v>
      </c>
      <c r="G37" s="10">
        <f t="shared" si="4"/>
        <v>1082030</v>
      </c>
      <c r="H37" s="9">
        <v>6276430</v>
      </c>
      <c r="I37" s="11" t="s">
        <v>612</v>
      </c>
      <c r="J37" s="11" t="s">
        <v>613</v>
      </c>
      <c r="K37" s="12"/>
      <c r="L37" s="12"/>
      <c r="M37" s="12"/>
      <c r="N37" s="12"/>
      <c r="O37" s="12"/>
      <c r="P37" s="12"/>
      <c r="Q37" s="13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>
        <v>0</v>
      </c>
      <c r="BI37" s="12">
        <v>150000</v>
      </c>
      <c r="BJ37" s="12">
        <v>150000</v>
      </c>
      <c r="BK37" s="12">
        <v>100000</v>
      </c>
      <c r="BL37" s="12">
        <v>100000</v>
      </c>
      <c r="BM37" s="12">
        <v>0</v>
      </c>
      <c r="BN37" s="12">
        <f t="shared" si="1"/>
        <v>500000</v>
      </c>
      <c r="BO37" s="12">
        <v>0</v>
      </c>
      <c r="BP37" s="12">
        <v>100000</v>
      </c>
      <c r="BQ37" s="12">
        <v>100000</v>
      </c>
      <c r="BR37" s="12">
        <v>100000</v>
      </c>
      <c r="BS37" s="12">
        <v>100000</v>
      </c>
      <c r="BT37" s="14">
        <f t="shared" si="2"/>
        <v>900000</v>
      </c>
      <c r="BU37" s="14">
        <f t="shared" si="3"/>
        <v>182030</v>
      </c>
      <c r="BV37" s="10">
        <v>50000</v>
      </c>
      <c r="BW37" s="27"/>
      <c r="BY37" s="28"/>
    </row>
    <row r="38" spans="1:77" s="26" customFormat="1" ht="67.5" x14ac:dyDescent="0.2">
      <c r="A38" s="22">
        <v>1066</v>
      </c>
      <c r="B38" s="6" t="s">
        <v>218</v>
      </c>
      <c r="C38" s="7" t="s">
        <v>459</v>
      </c>
      <c r="D38" s="8" t="s">
        <v>123</v>
      </c>
      <c r="E38" s="23" t="s">
        <v>106</v>
      </c>
      <c r="F38" s="9">
        <v>8410692</v>
      </c>
      <c r="G38" s="10">
        <f t="shared" si="4"/>
        <v>1682138.4000000001</v>
      </c>
      <c r="H38" s="9">
        <v>9642055</v>
      </c>
      <c r="I38" s="11" t="s">
        <v>460</v>
      </c>
      <c r="J38" s="11" t="s">
        <v>461</v>
      </c>
      <c r="K38" s="12"/>
      <c r="L38" s="12"/>
      <c r="M38" s="12"/>
      <c r="N38" s="12"/>
      <c r="O38" s="12"/>
      <c r="P38" s="12"/>
      <c r="Q38" s="13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>
        <v>0</v>
      </c>
      <c r="BI38" s="12">
        <v>0</v>
      </c>
      <c r="BJ38" s="12">
        <v>0</v>
      </c>
      <c r="BK38" s="12">
        <v>200000</v>
      </c>
      <c r="BL38" s="12">
        <v>100000</v>
      </c>
      <c r="BM38" s="12">
        <v>200000</v>
      </c>
      <c r="BN38" s="12">
        <f t="shared" si="1"/>
        <v>500000</v>
      </c>
      <c r="BO38" s="12">
        <v>150000</v>
      </c>
      <c r="BP38" s="12">
        <v>200000</v>
      </c>
      <c r="BQ38" s="12">
        <v>200000</v>
      </c>
      <c r="BR38" s="12">
        <v>100000</v>
      </c>
      <c r="BS38" s="12">
        <v>100000</v>
      </c>
      <c r="BT38" s="14">
        <f t="shared" si="2"/>
        <v>1250000</v>
      </c>
      <c r="BU38" s="14">
        <f t="shared" si="3"/>
        <v>432138.40000000014</v>
      </c>
      <c r="BV38" s="10">
        <v>100000</v>
      </c>
      <c r="BW38" s="27"/>
      <c r="BY38" s="28"/>
    </row>
    <row r="39" spans="1:77" s="26" customFormat="1" ht="55.5" customHeight="1" x14ac:dyDescent="0.2">
      <c r="A39" s="22">
        <v>1177</v>
      </c>
      <c r="B39" s="6" t="s">
        <v>218</v>
      </c>
      <c r="C39" s="7" t="s">
        <v>219</v>
      </c>
      <c r="D39" s="8" t="s">
        <v>123</v>
      </c>
      <c r="E39" s="23" t="s">
        <v>220</v>
      </c>
      <c r="F39" s="9">
        <v>18884348</v>
      </c>
      <c r="G39" s="10">
        <f t="shared" si="4"/>
        <v>3776869.6</v>
      </c>
      <c r="H39" s="9">
        <v>21652608</v>
      </c>
      <c r="I39" s="11" t="s">
        <v>221</v>
      </c>
      <c r="J39" s="11" t="s">
        <v>222</v>
      </c>
      <c r="K39" s="12"/>
      <c r="L39" s="12"/>
      <c r="M39" s="12"/>
      <c r="N39" s="12"/>
      <c r="O39" s="12"/>
      <c r="P39" s="12"/>
      <c r="Q39" s="13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>
        <v>0</v>
      </c>
      <c r="BM39" s="12">
        <v>0</v>
      </c>
      <c r="BN39" s="12">
        <f t="shared" si="1"/>
        <v>0</v>
      </c>
      <c r="BO39" s="12">
        <v>0</v>
      </c>
      <c r="BP39" s="12">
        <v>300000</v>
      </c>
      <c r="BQ39" s="12">
        <v>300000</v>
      </c>
      <c r="BR39" s="12">
        <v>200000</v>
      </c>
      <c r="BS39" s="12">
        <v>200000</v>
      </c>
      <c r="BT39" s="14">
        <f t="shared" si="2"/>
        <v>1000000</v>
      </c>
      <c r="BU39" s="14">
        <f t="shared" si="3"/>
        <v>2776869.6</v>
      </c>
      <c r="BV39" s="10">
        <v>1000000</v>
      </c>
      <c r="BW39" s="27"/>
      <c r="BY39" s="28"/>
    </row>
    <row r="40" spans="1:77" s="26" customFormat="1" ht="94.5" customHeight="1" x14ac:dyDescent="0.2">
      <c r="A40" s="15">
        <v>857</v>
      </c>
      <c r="B40" s="15" t="s">
        <v>218</v>
      </c>
      <c r="C40" s="15" t="s">
        <v>455</v>
      </c>
      <c r="D40" s="8" t="s">
        <v>74</v>
      </c>
      <c r="E40" s="23" t="s">
        <v>456</v>
      </c>
      <c r="F40" s="10">
        <v>17159594</v>
      </c>
      <c r="G40" s="10">
        <f t="shared" si="4"/>
        <v>3431918.8000000003</v>
      </c>
      <c r="H40" s="9">
        <v>18971884</v>
      </c>
      <c r="I40" s="9" t="s">
        <v>457</v>
      </c>
      <c r="J40" s="11" t="s">
        <v>458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>
        <v>0</v>
      </c>
      <c r="BC40" s="12">
        <v>200000</v>
      </c>
      <c r="BD40" s="12">
        <v>200000</v>
      </c>
      <c r="BE40" s="12">
        <v>200000</v>
      </c>
      <c r="BF40" s="12">
        <v>200000</v>
      </c>
      <c r="BG40" s="12">
        <v>200000</v>
      </c>
      <c r="BH40" s="12">
        <v>200000</v>
      </c>
      <c r="BI40" s="12">
        <v>150000</v>
      </c>
      <c r="BJ40" s="12">
        <v>150000</v>
      </c>
      <c r="BK40" s="12">
        <v>100000</v>
      </c>
      <c r="BL40" s="12">
        <v>100000</v>
      </c>
      <c r="BM40" s="12">
        <v>200000</v>
      </c>
      <c r="BN40" s="12">
        <f t="shared" si="1"/>
        <v>1900000</v>
      </c>
      <c r="BO40" s="12">
        <v>150000</v>
      </c>
      <c r="BP40" s="12">
        <v>200000</v>
      </c>
      <c r="BQ40" s="12">
        <v>200000</v>
      </c>
      <c r="BR40" s="12">
        <v>150000</v>
      </c>
      <c r="BS40" s="12">
        <v>100000</v>
      </c>
      <c r="BT40" s="14">
        <f t="shared" si="2"/>
        <v>2700000</v>
      </c>
      <c r="BU40" s="14">
        <f t="shared" si="3"/>
        <v>731918.80000000028</v>
      </c>
      <c r="BV40" s="10">
        <v>500000</v>
      </c>
      <c r="BW40" s="27"/>
      <c r="BY40" s="28"/>
    </row>
    <row r="41" spans="1:77" s="26" customFormat="1" ht="53.25" customHeight="1" x14ac:dyDescent="0.2">
      <c r="A41" s="22">
        <v>1175</v>
      </c>
      <c r="B41" s="6" t="s">
        <v>209</v>
      </c>
      <c r="C41" s="7" t="s">
        <v>210</v>
      </c>
      <c r="D41" s="8" t="s">
        <v>74</v>
      </c>
      <c r="E41" s="23" t="s">
        <v>102</v>
      </c>
      <c r="F41" s="9">
        <v>29425269</v>
      </c>
      <c r="G41" s="10">
        <f t="shared" si="4"/>
        <v>5885053.8000000007</v>
      </c>
      <c r="H41" s="9">
        <v>30023959</v>
      </c>
      <c r="I41" s="11" t="s">
        <v>211</v>
      </c>
      <c r="J41" s="11" t="s">
        <v>212</v>
      </c>
      <c r="K41" s="12"/>
      <c r="L41" s="12"/>
      <c r="M41" s="12"/>
      <c r="N41" s="12"/>
      <c r="O41" s="12"/>
      <c r="P41" s="12"/>
      <c r="Q41" s="13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>
        <v>0</v>
      </c>
      <c r="BN41" s="12">
        <f t="shared" si="1"/>
        <v>0</v>
      </c>
      <c r="BO41" s="12">
        <v>0</v>
      </c>
      <c r="BP41" s="12">
        <v>0</v>
      </c>
      <c r="BQ41" s="12">
        <v>0</v>
      </c>
      <c r="BR41" s="12">
        <v>300000</v>
      </c>
      <c r="BS41" s="12">
        <v>300000</v>
      </c>
      <c r="BT41" s="14">
        <f t="shared" si="2"/>
        <v>600000</v>
      </c>
      <c r="BU41" s="14">
        <f t="shared" si="3"/>
        <v>5285053.8000000007</v>
      </c>
      <c r="BV41" s="10">
        <v>300000</v>
      </c>
      <c r="BW41" s="27"/>
      <c r="BY41" s="28"/>
    </row>
    <row r="42" spans="1:77" s="26" customFormat="1" ht="75.75" customHeight="1" x14ac:dyDescent="0.2">
      <c r="A42" s="22">
        <v>1188</v>
      </c>
      <c r="B42" s="6" t="s">
        <v>209</v>
      </c>
      <c r="C42" s="7" t="s">
        <v>555</v>
      </c>
      <c r="D42" s="8" t="s">
        <v>74</v>
      </c>
      <c r="E42" s="23" t="s">
        <v>102</v>
      </c>
      <c r="F42" s="9">
        <v>23637276</v>
      </c>
      <c r="G42" s="10">
        <f t="shared" si="4"/>
        <v>4727455.2</v>
      </c>
      <c r="H42" s="9">
        <v>29662297</v>
      </c>
      <c r="I42" s="11" t="s">
        <v>556</v>
      </c>
      <c r="J42" s="11" t="s">
        <v>557</v>
      </c>
      <c r="K42" s="12"/>
      <c r="L42" s="12"/>
      <c r="M42" s="12"/>
      <c r="N42" s="12"/>
      <c r="O42" s="12"/>
      <c r="P42" s="12"/>
      <c r="Q42" s="13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>
        <v>0</v>
      </c>
      <c r="BN42" s="12">
        <f t="shared" si="1"/>
        <v>0</v>
      </c>
      <c r="BO42" s="12">
        <v>0</v>
      </c>
      <c r="BP42" s="12">
        <v>400000</v>
      </c>
      <c r="BQ42" s="12">
        <v>400000</v>
      </c>
      <c r="BR42" s="12">
        <v>400000</v>
      </c>
      <c r="BS42" s="12">
        <v>300000</v>
      </c>
      <c r="BT42" s="14">
        <f t="shared" si="2"/>
        <v>1500000</v>
      </c>
      <c r="BU42" s="14">
        <f t="shared" si="3"/>
        <v>3227455.2</v>
      </c>
      <c r="BV42" s="10">
        <v>500000</v>
      </c>
      <c r="BW42" s="27"/>
      <c r="BY42" s="28"/>
    </row>
    <row r="43" spans="1:77" s="26" customFormat="1" ht="71.25" customHeight="1" x14ac:dyDescent="0.2">
      <c r="A43" s="22">
        <v>1272</v>
      </c>
      <c r="B43" s="6" t="s">
        <v>168</v>
      </c>
      <c r="C43" s="7" t="s">
        <v>169</v>
      </c>
      <c r="D43" s="8" t="s">
        <v>74</v>
      </c>
      <c r="E43" s="23">
        <v>60</v>
      </c>
      <c r="F43" s="9">
        <v>5877344</v>
      </c>
      <c r="G43" s="10">
        <f t="shared" si="4"/>
        <v>1175468.8</v>
      </c>
      <c r="H43" s="9">
        <v>6899311</v>
      </c>
      <c r="I43" s="11" t="s">
        <v>170</v>
      </c>
      <c r="J43" s="11" t="s">
        <v>171</v>
      </c>
      <c r="K43" s="12"/>
      <c r="L43" s="12"/>
      <c r="M43" s="12"/>
      <c r="N43" s="12"/>
      <c r="O43" s="12"/>
      <c r="P43" s="12"/>
      <c r="Q43" s="13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>
        <f t="shared" si="1"/>
        <v>0</v>
      </c>
      <c r="BO43" s="12"/>
      <c r="BP43" s="12"/>
      <c r="BQ43" s="12"/>
      <c r="BR43" s="12"/>
      <c r="BS43" s="12">
        <v>0</v>
      </c>
      <c r="BT43" s="14">
        <f t="shared" si="2"/>
        <v>0</v>
      </c>
      <c r="BU43" s="14">
        <f t="shared" si="3"/>
        <v>1175468.8</v>
      </c>
      <c r="BV43" s="10">
        <v>250000</v>
      </c>
      <c r="BW43" s="27"/>
      <c r="BY43" s="28"/>
    </row>
    <row r="44" spans="1:77" s="26" customFormat="1" ht="54" x14ac:dyDescent="0.2">
      <c r="A44" s="22">
        <v>1273</v>
      </c>
      <c r="B44" s="6" t="s">
        <v>168</v>
      </c>
      <c r="C44" s="7" t="s">
        <v>172</v>
      </c>
      <c r="D44" s="8" t="s">
        <v>74</v>
      </c>
      <c r="E44" s="23">
        <v>60</v>
      </c>
      <c r="F44" s="9">
        <v>10599629</v>
      </c>
      <c r="G44" s="10">
        <f t="shared" si="4"/>
        <v>2119925.8000000003</v>
      </c>
      <c r="H44" s="9">
        <v>12282498</v>
      </c>
      <c r="I44" s="11" t="s">
        <v>170</v>
      </c>
      <c r="J44" s="11" t="s">
        <v>171</v>
      </c>
      <c r="K44" s="12"/>
      <c r="L44" s="12"/>
      <c r="M44" s="12"/>
      <c r="N44" s="12"/>
      <c r="O44" s="12"/>
      <c r="P44" s="12"/>
      <c r="Q44" s="13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>
        <f t="shared" si="1"/>
        <v>0</v>
      </c>
      <c r="BO44" s="12"/>
      <c r="BP44" s="12"/>
      <c r="BQ44" s="12"/>
      <c r="BR44" s="12"/>
      <c r="BS44" s="12">
        <v>0</v>
      </c>
      <c r="BT44" s="14">
        <f t="shared" si="2"/>
        <v>0</v>
      </c>
      <c r="BU44" s="14">
        <f t="shared" si="3"/>
        <v>2119925.8000000003</v>
      </c>
      <c r="BV44" s="10">
        <v>250000</v>
      </c>
      <c r="BW44" s="27"/>
      <c r="BY44" s="28"/>
    </row>
    <row r="45" spans="1:77" s="26" customFormat="1" ht="78.75" customHeight="1" x14ac:dyDescent="0.2">
      <c r="A45" s="22">
        <v>1068</v>
      </c>
      <c r="B45" s="6" t="s">
        <v>518</v>
      </c>
      <c r="C45" s="7" t="s">
        <v>519</v>
      </c>
      <c r="D45" s="8" t="s">
        <v>74</v>
      </c>
      <c r="E45" s="23" t="s">
        <v>106</v>
      </c>
      <c r="F45" s="9">
        <v>5091002</v>
      </c>
      <c r="G45" s="10">
        <f t="shared" si="4"/>
        <v>1018200.4</v>
      </c>
      <c r="H45" s="9">
        <v>8277897</v>
      </c>
      <c r="I45" s="11" t="s">
        <v>520</v>
      </c>
      <c r="J45" s="11" t="s">
        <v>521</v>
      </c>
      <c r="K45" s="12"/>
      <c r="L45" s="12"/>
      <c r="M45" s="12"/>
      <c r="N45" s="12"/>
      <c r="O45" s="12"/>
      <c r="P45" s="12"/>
      <c r="Q45" s="13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>
        <v>100000</v>
      </c>
      <c r="BI45" s="12">
        <v>100000</v>
      </c>
      <c r="BJ45" s="12">
        <v>100000</v>
      </c>
      <c r="BK45" s="12">
        <v>0</v>
      </c>
      <c r="BL45" s="12">
        <v>120000</v>
      </c>
      <c r="BM45" s="12">
        <v>0</v>
      </c>
      <c r="BN45" s="12">
        <f t="shared" si="1"/>
        <v>420000</v>
      </c>
      <c r="BO45" s="12">
        <v>100000</v>
      </c>
      <c r="BP45" s="12">
        <v>100000</v>
      </c>
      <c r="BQ45" s="12">
        <v>100000</v>
      </c>
      <c r="BR45" s="12">
        <v>100000</v>
      </c>
      <c r="BS45" s="12">
        <v>20000</v>
      </c>
      <c r="BT45" s="14">
        <f t="shared" si="2"/>
        <v>840000</v>
      </c>
      <c r="BU45" s="14">
        <f t="shared" si="3"/>
        <v>178200.40000000002</v>
      </c>
      <c r="BV45" s="10">
        <v>120000</v>
      </c>
      <c r="BW45" s="27"/>
      <c r="BY45" s="28"/>
    </row>
    <row r="46" spans="1:77" s="26" customFormat="1" ht="90.75" customHeight="1" x14ac:dyDescent="0.2">
      <c r="A46" s="15">
        <v>1030</v>
      </c>
      <c r="B46" s="6" t="s">
        <v>504</v>
      </c>
      <c r="C46" s="7" t="s">
        <v>505</v>
      </c>
      <c r="D46" s="8" t="s">
        <v>74</v>
      </c>
      <c r="E46" s="23" t="s">
        <v>136</v>
      </c>
      <c r="F46" s="9">
        <v>14514464</v>
      </c>
      <c r="G46" s="10">
        <f t="shared" si="4"/>
        <v>2902892.8000000003</v>
      </c>
      <c r="H46" s="9">
        <v>17047251</v>
      </c>
      <c r="I46" s="11" t="s">
        <v>506</v>
      </c>
      <c r="J46" s="11" t="s">
        <v>507</v>
      </c>
      <c r="K46" s="12"/>
      <c r="L46" s="12"/>
      <c r="M46" s="12"/>
      <c r="N46" s="12"/>
      <c r="O46" s="12"/>
      <c r="P46" s="12"/>
      <c r="Q46" s="13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>
        <v>0</v>
      </c>
      <c r="BG46" s="12">
        <v>300000</v>
      </c>
      <c r="BH46" s="12">
        <v>300000</v>
      </c>
      <c r="BI46" s="12">
        <v>300000</v>
      </c>
      <c r="BJ46" s="12">
        <v>300000</v>
      </c>
      <c r="BK46" s="12">
        <v>100000</v>
      </c>
      <c r="BL46" s="12">
        <v>80000</v>
      </c>
      <c r="BM46" s="12">
        <v>100000</v>
      </c>
      <c r="BN46" s="12">
        <f t="shared" si="1"/>
        <v>1480000</v>
      </c>
      <c r="BO46" s="12">
        <v>100000</v>
      </c>
      <c r="BP46" s="12">
        <v>50000</v>
      </c>
      <c r="BQ46" s="12">
        <v>100000</v>
      </c>
      <c r="BR46" s="12">
        <v>100000</v>
      </c>
      <c r="BS46" s="12">
        <v>100000</v>
      </c>
      <c r="BT46" s="14">
        <f t="shared" si="2"/>
        <v>1930000</v>
      </c>
      <c r="BU46" s="14">
        <f t="shared" si="3"/>
        <v>972892.80000000028</v>
      </c>
      <c r="BV46" s="10">
        <v>300000</v>
      </c>
      <c r="BW46" s="27"/>
      <c r="BY46" s="28"/>
    </row>
    <row r="47" spans="1:77" s="26" customFormat="1" ht="69.75" customHeight="1" x14ac:dyDescent="0.2">
      <c r="A47" s="22">
        <v>1228</v>
      </c>
      <c r="B47" s="6" t="s">
        <v>389</v>
      </c>
      <c r="C47" s="7" t="s">
        <v>390</v>
      </c>
      <c r="D47" s="8" t="s">
        <v>74</v>
      </c>
      <c r="E47" s="23" t="s">
        <v>196</v>
      </c>
      <c r="F47" s="9">
        <v>16899476</v>
      </c>
      <c r="G47" s="10">
        <f t="shared" si="4"/>
        <v>3379895.2</v>
      </c>
      <c r="H47" s="9">
        <v>25130877</v>
      </c>
      <c r="I47" s="11" t="s">
        <v>391</v>
      </c>
      <c r="J47" s="11" t="s">
        <v>392</v>
      </c>
      <c r="K47" s="12"/>
      <c r="L47" s="12"/>
      <c r="M47" s="12"/>
      <c r="N47" s="12"/>
      <c r="O47" s="12"/>
      <c r="P47" s="12"/>
      <c r="Q47" s="13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>
        <f t="shared" si="1"/>
        <v>0</v>
      </c>
      <c r="BO47" s="12">
        <v>0</v>
      </c>
      <c r="BP47" s="12">
        <v>0</v>
      </c>
      <c r="BQ47" s="12">
        <v>0</v>
      </c>
      <c r="BR47" s="12">
        <v>300000</v>
      </c>
      <c r="BS47" s="12">
        <v>300000</v>
      </c>
      <c r="BT47" s="14">
        <f t="shared" si="2"/>
        <v>600000</v>
      </c>
      <c r="BU47" s="14">
        <f t="shared" si="3"/>
        <v>2779895.2</v>
      </c>
      <c r="BV47" s="10">
        <v>300000</v>
      </c>
      <c r="BW47" s="27"/>
      <c r="BY47" s="28"/>
    </row>
    <row r="48" spans="1:77" s="26" customFormat="1" ht="153" customHeight="1" x14ac:dyDescent="0.2">
      <c r="A48" s="15">
        <v>142</v>
      </c>
      <c r="B48" s="8" t="s">
        <v>186</v>
      </c>
      <c r="C48" s="7" t="s">
        <v>187</v>
      </c>
      <c r="D48" s="8" t="s">
        <v>74</v>
      </c>
      <c r="E48" s="23" t="s">
        <v>188</v>
      </c>
      <c r="F48" s="10">
        <v>45700342</v>
      </c>
      <c r="G48" s="10">
        <f>PRODUCT(F48,0.2)</f>
        <v>9140068.4000000004</v>
      </c>
      <c r="H48" s="9">
        <v>57014310</v>
      </c>
      <c r="I48" s="11" t="s">
        <v>189</v>
      </c>
      <c r="J48" s="11" t="s">
        <v>190</v>
      </c>
      <c r="K48" s="12"/>
      <c r="L48" s="12"/>
      <c r="M48" s="12"/>
      <c r="N48" s="12"/>
      <c r="O48" s="12"/>
      <c r="P48" s="12"/>
      <c r="Q48" s="13"/>
      <c r="R48" s="12"/>
      <c r="S48" s="12"/>
      <c r="T48" s="12"/>
      <c r="U48" s="12"/>
      <c r="V48" s="12"/>
      <c r="W48" s="12"/>
      <c r="X48" s="12">
        <v>0</v>
      </c>
      <c r="Y48" s="12"/>
      <c r="Z48" s="12">
        <v>500000</v>
      </c>
      <c r="AA48" s="12"/>
      <c r="AB48" s="12"/>
      <c r="AC48" s="12"/>
      <c r="AD48" s="12"/>
      <c r="AE48" s="12">
        <v>500000</v>
      </c>
      <c r="AF48" s="12">
        <v>500000</v>
      </c>
      <c r="AG48" s="12">
        <v>400000</v>
      </c>
      <c r="AH48" s="12">
        <v>300000</v>
      </c>
      <c r="AI48" s="12">
        <v>300000</v>
      </c>
      <c r="AJ48" s="12">
        <v>400000</v>
      </c>
      <c r="AK48" s="12">
        <v>300000</v>
      </c>
      <c r="AL48" s="12">
        <v>300000</v>
      </c>
      <c r="AM48" s="12">
        <v>200000</v>
      </c>
      <c r="AN48" s="12">
        <v>300000</v>
      </c>
      <c r="AO48" s="12">
        <v>200000</v>
      </c>
      <c r="AP48" s="12">
        <v>200000</v>
      </c>
      <c r="AQ48" s="12">
        <v>200000</v>
      </c>
      <c r="AR48" s="12">
        <v>200000</v>
      </c>
      <c r="AS48" s="12">
        <v>400000</v>
      </c>
      <c r="AT48" s="12">
        <v>400000</v>
      </c>
      <c r="AU48" s="12">
        <v>400000</v>
      </c>
      <c r="AV48" s="12"/>
      <c r="AW48" s="12">
        <v>100000</v>
      </c>
      <c r="AX48" s="12"/>
      <c r="AY48" s="12"/>
      <c r="AZ48" s="12"/>
      <c r="BA48" s="12"/>
      <c r="BB48" s="12"/>
      <c r="BC48" s="12"/>
      <c r="BD48" s="12"/>
      <c r="BE48" s="12"/>
      <c r="BF48" s="12">
        <v>0</v>
      </c>
      <c r="BG48" s="12"/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f t="shared" si="1"/>
        <v>6100000</v>
      </c>
      <c r="BO48" s="12">
        <v>0</v>
      </c>
      <c r="BP48" s="12">
        <v>0</v>
      </c>
      <c r="BQ48" s="12">
        <v>0</v>
      </c>
      <c r="BR48" s="12">
        <v>300000</v>
      </c>
      <c r="BS48" s="12">
        <v>300000</v>
      </c>
      <c r="BT48" s="14">
        <f t="shared" si="2"/>
        <v>6700000</v>
      </c>
      <c r="BU48" s="14">
        <f t="shared" si="3"/>
        <v>2440068.4000000004</v>
      </c>
      <c r="BV48" s="10">
        <v>300000</v>
      </c>
      <c r="BW48" s="27"/>
      <c r="BY48" s="28"/>
    </row>
    <row r="49" spans="1:77" s="26" customFormat="1" ht="81" x14ac:dyDescent="0.2">
      <c r="A49" s="15">
        <v>971</v>
      </c>
      <c r="B49" s="6" t="s">
        <v>247</v>
      </c>
      <c r="C49" s="7" t="s">
        <v>248</v>
      </c>
      <c r="D49" s="8" t="s">
        <v>249</v>
      </c>
      <c r="E49" s="23" t="s">
        <v>250</v>
      </c>
      <c r="F49" s="10">
        <v>9147317</v>
      </c>
      <c r="G49" s="10">
        <f t="shared" ref="G49:G52" si="5">F49*0.2</f>
        <v>1829463.4000000001</v>
      </c>
      <c r="H49" s="9">
        <v>10695534</v>
      </c>
      <c r="I49" s="11" t="s">
        <v>251</v>
      </c>
      <c r="J49" s="11" t="s">
        <v>252</v>
      </c>
      <c r="K49" s="12"/>
      <c r="L49" s="12"/>
      <c r="M49" s="12"/>
      <c r="N49" s="12"/>
      <c r="O49" s="12"/>
      <c r="P49" s="12"/>
      <c r="Q49" s="13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>
        <v>0</v>
      </c>
      <c r="BE49" s="12">
        <v>0</v>
      </c>
      <c r="BF49" s="12"/>
      <c r="BG49" s="12">
        <v>150000</v>
      </c>
      <c r="BH49" s="12">
        <v>150000</v>
      </c>
      <c r="BI49" s="12">
        <v>150000</v>
      </c>
      <c r="BJ49" s="12">
        <v>100000</v>
      </c>
      <c r="BK49" s="12">
        <v>100000</v>
      </c>
      <c r="BL49" s="12">
        <v>50000</v>
      </c>
      <c r="BM49" s="12">
        <v>50000</v>
      </c>
      <c r="BN49" s="12">
        <f t="shared" si="1"/>
        <v>750000</v>
      </c>
      <c r="BO49" s="12">
        <v>0</v>
      </c>
      <c r="BP49" s="12">
        <v>0</v>
      </c>
      <c r="BQ49" s="12">
        <v>100000</v>
      </c>
      <c r="BR49" s="12"/>
      <c r="BS49" s="12">
        <v>100000</v>
      </c>
      <c r="BT49" s="14">
        <f t="shared" si="2"/>
        <v>950000</v>
      </c>
      <c r="BU49" s="14">
        <f t="shared" si="3"/>
        <v>879463.40000000014</v>
      </c>
      <c r="BV49" s="10">
        <v>100000</v>
      </c>
      <c r="BW49" s="27"/>
      <c r="BY49" s="28"/>
    </row>
    <row r="50" spans="1:77" s="26" customFormat="1" ht="52.5" customHeight="1" x14ac:dyDescent="0.2">
      <c r="A50" s="22">
        <v>1225</v>
      </c>
      <c r="B50" s="6" t="s">
        <v>139</v>
      </c>
      <c r="C50" s="7" t="s">
        <v>195</v>
      </c>
      <c r="D50" s="8" t="s">
        <v>74</v>
      </c>
      <c r="E50" s="23" t="s">
        <v>196</v>
      </c>
      <c r="F50" s="9">
        <v>61425484</v>
      </c>
      <c r="G50" s="10">
        <f t="shared" si="5"/>
        <v>12285096.800000001</v>
      </c>
      <c r="H50" s="9">
        <v>67975698</v>
      </c>
      <c r="I50" s="11" t="s">
        <v>197</v>
      </c>
      <c r="J50" s="11" t="s">
        <v>198</v>
      </c>
      <c r="K50" s="12"/>
      <c r="L50" s="12"/>
      <c r="M50" s="12"/>
      <c r="N50" s="12"/>
      <c r="O50" s="12"/>
      <c r="P50" s="12"/>
      <c r="Q50" s="13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>
        <f t="shared" si="1"/>
        <v>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4">
        <f t="shared" si="2"/>
        <v>0</v>
      </c>
      <c r="BU50" s="14">
        <f t="shared" si="3"/>
        <v>12285096.800000001</v>
      </c>
      <c r="BV50" s="10">
        <v>1000000</v>
      </c>
      <c r="BW50" s="27"/>
      <c r="BY50" s="28"/>
    </row>
    <row r="51" spans="1:77" s="26" customFormat="1" ht="72" customHeight="1" x14ac:dyDescent="0.2">
      <c r="A51" s="22">
        <v>1276</v>
      </c>
      <c r="B51" s="6" t="s">
        <v>139</v>
      </c>
      <c r="C51" s="7" t="s">
        <v>512</v>
      </c>
      <c r="D51" s="8" t="s">
        <v>255</v>
      </c>
      <c r="E51" s="23">
        <v>60</v>
      </c>
      <c r="F51" s="9">
        <v>21291700</v>
      </c>
      <c r="G51" s="10">
        <f t="shared" si="5"/>
        <v>4258340</v>
      </c>
      <c r="H51" s="9">
        <v>25474900</v>
      </c>
      <c r="I51" s="11" t="s">
        <v>513</v>
      </c>
      <c r="J51" s="11" t="s">
        <v>514</v>
      </c>
      <c r="K51" s="12"/>
      <c r="L51" s="12"/>
      <c r="M51" s="12"/>
      <c r="N51" s="12"/>
      <c r="O51" s="12"/>
      <c r="P51" s="12"/>
      <c r="Q51" s="13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>
        <f t="shared" si="1"/>
        <v>0</v>
      </c>
      <c r="BO51" s="12"/>
      <c r="BP51" s="12"/>
      <c r="BQ51" s="12"/>
      <c r="BR51" s="12"/>
      <c r="BS51" s="12">
        <v>300000</v>
      </c>
      <c r="BT51" s="14">
        <f t="shared" si="2"/>
        <v>300000</v>
      </c>
      <c r="BU51" s="14">
        <f t="shared" si="3"/>
        <v>3958340</v>
      </c>
      <c r="BV51" s="10">
        <v>300000</v>
      </c>
      <c r="BW51" s="27"/>
      <c r="BY51" s="28"/>
    </row>
    <row r="52" spans="1:77" s="26" customFormat="1" ht="41.25" customHeight="1" x14ac:dyDescent="0.2">
      <c r="A52" s="22">
        <v>1165</v>
      </c>
      <c r="B52" s="6" t="s">
        <v>139</v>
      </c>
      <c r="C52" s="7" t="s">
        <v>178</v>
      </c>
      <c r="D52" s="8" t="s">
        <v>179</v>
      </c>
      <c r="E52" s="23" t="s">
        <v>180</v>
      </c>
      <c r="F52" s="9">
        <v>10512782</v>
      </c>
      <c r="G52" s="10">
        <f t="shared" si="5"/>
        <v>2102556.4</v>
      </c>
      <c r="H52" s="9">
        <v>12995362</v>
      </c>
      <c r="I52" s="11" t="s">
        <v>181</v>
      </c>
      <c r="J52" s="11" t="s">
        <v>182</v>
      </c>
      <c r="K52" s="12"/>
      <c r="L52" s="12"/>
      <c r="M52" s="12"/>
      <c r="N52" s="12"/>
      <c r="O52" s="12"/>
      <c r="P52" s="12"/>
      <c r="Q52" s="13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>
        <v>0</v>
      </c>
      <c r="BK52" s="12">
        <v>0</v>
      </c>
      <c r="BL52" s="12"/>
      <c r="BM52" s="12"/>
      <c r="BN52" s="12">
        <f t="shared" si="1"/>
        <v>0</v>
      </c>
      <c r="BO52" s="12">
        <v>0</v>
      </c>
      <c r="BP52" s="12"/>
      <c r="BQ52" s="12"/>
      <c r="BR52" s="12">
        <v>200000</v>
      </c>
      <c r="BS52" s="12">
        <v>200000</v>
      </c>
      <c r="BT52" s="14">
        <f t="shared" si="2"/>
        <v>400000</v>
      </c>
      <c r="BU52" s="14">
        <f t="shared" si="3"/>
        <v>1702556.4</v>
      </c>
      <c r="BV52" s="10">
        <v>400000</v>
      </c>
      <c r="BW52" s="27"/>
      <c r="BY52" s="28"/>
    </row>
    <row r="53" spans="1:77" s="26" customFormat="1" ht="104.25" customHeight="1" x14ac:dyDescent="0.2">
      <c r="A53" s="15">
        <v>756</v>
      </c>
      <c r="B53" s="7" t="s">
        <v>357</v>
      </c>
      <c r="C53" s="15" t="s">
        <v>358</v>
      </c>
      <c r="D53" s="8" t="s">
        <v>74</v>
      </c>
      <c r="E53" s="23" t="s">
        <v>359</v>
      </c>
      <c r="F53" s="10">
        <v>7901577</v>
      </c>
      <c r="G53" s="10">
        <f>0.2*F53</f>
        <v>1580315.4000000001</v>
      </c>
      <c r="H53" s="9">
        <v>8783371</v>
      </c>
      <c r="I53" s="11" t="s">
        <v>360</v>
      </c>
      <c r="J53" s="11" t="s">
        <v>361</v>
      </c>
      <c r="K53" s="12"/>
      <c r="L53" s="12"/>
      <c r="M53" s="12"/>
      <c r="N53" s="12"/>
      <c r="O53" s="12"/>
      <c r="P53" s="12"/>
      <c r="Q53" s="13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>
        <v>0</v>
      </c>
      <c r="AX53" s="12">
        <v>0</v>
      </c>
      <c r="AY53" s="12">
        <v>0</v>
      </c>
      <c r="AZ53" s="12">
        <v>200000</v>
      </c>
      <c r="BA53" s="12">
        <v>200000</v>
      </c>
      <c r="BB53" s="12">
        <v>200000</v>
      </c>
      <c r="BC53" s="12">
        <v>100000</v>
      </c>
      <c r="BD53" s="12">
        <v>100000</v>
      </c>
      <c r="BE53" s="12">
        <v>50000</v>
      </c>
      <c r="BF53" s="12">
        <v>50000</v>
      </c>
      <c r="BG53" s="12">
        <v>0</v>
      </c>
      <c r="BH53" s="12"/>
      <c r="BI53" s="12">
        <v>100000</v>
      </c>
      <c r="BJ53" s="12">
        <v>100000</v>
      </c>
      <c r="BK53" s="12">
        <v>100000</v>
      </c>
      <c r="BL53" s="12">
        <v>80000</v>
      </c>
      <c r="BM53" s="12">
        <v>0</v>
      </c>
      <c r="BN53" s="12">
        <f t="shared" si="1"/>
        <v>1280000</v>
      </c>
      <c r="BO53" s="12">
        <v>0</v>
      </c>
      <c r="BP53" s="12">
        <v>0</v>
      </c>
      <c r="BQ53" s="12">
        <v>0</v>
      </c>
      <c r="BR53" s="12">
        <v>100000</v>
      </c>
      <c r="BS53" s="12">
        <v>100000</v>
      </c>
      <c r="BT53" s="14">
        <f t="shared" si="2"/>
        <v>1480000</v>
      </c>
      <c r="BU53" s="14">
        <f t="shared" si="3"/>
        <v>100315.40000000014</v>
      </c>
      <c r="BV53" s="10">
        <v>80000</v>
      </c>
      <c r="BW53" s="27"/>
      <c r="BY53" s="28"/>
    </row>
    <row r="54" spans="1:77" s="26" customFormat="1" ht="126.75" customHeight="1" x14ac:dyDescent="0.2">
      <c r="A54" s="15">
        <v>730</v>
      </c>
      <c r="B54" s="7" t="s">
        <v>357</v>
      </c>
      <c r="C54" s="15" t="s">
        <v>364</v>
      </c>
      <c r="D54" s="8" t="s">
        <v>74</v>
      </c>
      <c r="E54" s="23" t="s">
        <v>215</v>
      </c>
      <c r="F54" s="10">
        <v>26628373</v>
      </c>
      <c r="G54" s="10">
        <f>0.2*F54</f>
        <v>5325674.6000000006</v>
      </c>
      <c r="H54" s="9">
        <v>30128101</v>
      </c>
      <c r="I54" s="11" t="s">
        <v>360</v>
      </c>
      <c r="J54" s="11" t="s">
        <v>361</v>
      </c>
      <c r="K54" s="12"/>
      <c r="L54" s="12"/>
      <c r="M54" s="12"/>
      <c r="N54" s="12"/>
      <c r="O54" s="12"/>
      <c r="P54" s="12"/>
      <c r="Q54" s="13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>
        <v>0</v>
      </c>
      <c r="AW54" s="12">
        <v>0</v>
      </c>
      <c r="AX54" s="12">
        <v>0</v>
      </c>
      <c r="AY54" s="12">
        <v>300000</v>
      </c>
      <c r="AZ54" s="12">
        <v>300000</v>
      </c>
      <c r="BA54" s="12">
        <v>300000</v>
      </c>
      <c r="BB54" s="12">
        <v>300000</v>
      </c>
      <c r="BC54" s="12">
        <v>200000</v>
      </c>
      <c r="BD54" s="12">
        <v>300000</v>
      </c>
      <c r="BE54" s="12">
        <v>300000</v>
      </c>
      <c r="BF54" s="12">
        <v>300000</v>
      </c>
      <c r="BG54" s="12">
        <v>100000</v>
      </c>
      <c r="BH54" s="12">
        <v>100000</v>
      </c>
      <c r="BI54" s="12">
        <v>100000</v>
      </c>
      <c r="BJ54" s="12">
        <v>100000</v>
      </c>
      <c r="BK54" s="12">
        <v>100000</v>
      </c>
      <c r="BL54" s="12">
        <v>200000</v>
      </c>
      <c r="BM54" s="12">
        <v>200000</v>
      </c>
      <c r="BN54" s="12">
        <f t="shared" si="1"/>
        <v>3200000</v>
      </c>
      <c r="BO54" s="12">
        <v>100000</v>
      </c>
      <c r="BP54" s="12">
        <v>50000</v>
      </c>
      <c r="BQ54" s="12">
        <v>100000</v>
      </c>
      <c r="BR54" s="12">
        <v>100000</v>
      </c>
      <c r="BS54" s="12">
        <v>200000</v>
      </c>
      <c r="BT54" s="14">
        <f t="shared" si="2"/>
        <v>3750000</v>
      </c>
      <c r="BU54" s="14">
        <f t="shared" si="3"/>
        <v>1575674.6000000006</v>
      </c>
      <c r="BV54" s="10">
        <v>500000</v>
      </c>
      <c r="BW54" s="27"/>
      <c r="BY54" s="28"/>
    </row>
    <row r="55" spans="1:77" s="26" customFormat="1" ht="87" customHeight="1" x14ac:dyDescent="0.2">
      <c r="A55" s="15">
        <v>757</v>
      </c>
      <c r="B55" s="7" t="s">
        <v>357</v>
      </c>
      <c r="C55" s="15" t="s">
        <v>362</v>
      </c>
      <c r="D55" s="8" t="s">
        <v>74</v>
      </c>
      <c r="E55" s="23" t="s">
        <v>363</v>
      </c>
      <c r="F55" s="10">
        <v>4888768</v>
      </c>
      <c r="G55" s="10">
        <f>0.2*F55</f>
        <v>977753.60000000009</v>
      </c>
      <c r="H55" s="9">
        <v>5242920</v>
      </c>
      <c r="I55" s="11" t="s">
        <v>360</v>
      </c>
      <c r="J55" s="11" t="s">
        <v>361</v>
      </c>
      <c r="K55" s="12"/>
      <c r="L55" s="12"/>
      <c r="M55" s="12"/>
      <c r="N55" s="12"/>
      <c r="O55" s="12"/>
      <c r="P55" s="12"/>
      <c r="Q55" s="13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>
        <v>0</v>
      </c>
      <c r="AX55" s="12">
        <v>200000</v>
      </c>
      <c r="AY55" s="12">
        <v>100000</v>
      </c>
      <c r="AZ55" s="12">
        <v>50000</v>
      </c>
      <c r="BA55" s="12">
        <v>30000</v>
      </c>
      <c r="BB55" s="12">
        <v>0</v>
      </c>
      <c r="BC55" s="12">
        <v>0</v>
      </c>
      <c r="BD55" s="12">
        <v>0</v>
      </c>
      <c r="BE55" s="12"/>
      <c r="BF55" s="12"/>
      <c r="BG55" s="12"/>
      <c r="BH55" s="12"/>
      <c r="BI55" s="12"/>
      <c r="BJ55" s="12"/>
      <c r="BK55" s="12">
        <v>100000</v>
      </c>
      <c r="BL55" s="12">
        <v>100000</v>
      </c>
      <c r="BM55" s="12">
        <v>150000</v>
      </c>
      <c r="BN55" s="12">
        <f t="shared" si="1"/>
        <v>730000</v>
      </c>
      <c r="BO55" s="12">
        <v>30000</v>
      </c>
      <c r="BP55" s="12">
        <v>0</v>
      </c>
      <c r="BQ55" s="12">
        <v>50000</v>
      </c>
      <c r="BR55" s="12">
        <v>80000</v>
      </c>
      <c r="BS55" s="12">
        <v>0</v>
      </c>
      <c r="BT55" s="14">
        <f t="shared" si="2"/>
        <v>890000</v>
      </c>
      <c r="BU55" s="14">
        <f t="shared" si="3"/>
        <v>87753.600000000093</v>
      </c>
      <c r="BV55" s="10">
        <v>20000</v>
      </c>
      <c r="BW55" s="27"/>
      <c r="BY55" s="28"/>
    </row>
    <row r="56" spans="1:77" s="26" customFormat="1" ht="91.5" customHeight="1" x14ac:dyDescent="0.2">
      <c r="A56" s="6">
        <v>921</v>
      </c>
      <c r="B56" s="6" t="s">
        <v>357</v>
      </c>
      <c r="C56" s="7" t="s">
        <v>592</v>
      </c>
      <c r="D56" s="8" t="s">
        <v>74</v>
      </c>
      <c r="E56" s="23" t="s">
        <v>593</v>
      </c>
      <c r="F56" s="10">
        <v>27041200</v>
      </c>
      <c r="G56" s="10">
        <f t="shared" ref="G56:G66" si="6">F56*0.2</f>
        <v>5408240</v>
      </c>
      <c r="H56" s="9">
        <v>29161000</v>
      </c>
      <c r="I56" s="11" t="s">
        <v>594</v>
      </c>
      <c r="J56" s="11" t="s">
        <v>595</v>
      </c>
      <c r="K56" s="12"/>
      <c r="L56" s="12"/>
      <c r="M56" s="12"/>
      <c r="N56" s="12"/>
      <c r="O56" s="12"/>
      <c r="P56" s="12"/>
      <c r="Q56" s="13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>
        <v>0</v>
      </c>
      <c r="BD56" s="12">
        <v>0</v>
      </c>
      <c r="BE56" s="12">
        <v>0</v>
      </c>
      <c r="BF56" s="12">
        <v>300000</v>
      </c>
      <c r="BG56" s="12">
        <v>200000</v>
      </c>
      <c r="BH56" s="12">
        <v>200000</v>
      </c>
      <c r="BI56" s="12">
        <v>200000</v>
      </c>
      <c r="BJ56" s="12">
        <v>200000</v>
      </c>
      <c r="BK56" s="12">
        <v>200000</v>
      </c>
      <c r="BL56" s="12">
        <v>200000</v>
      </c>
      <c r="BM56" s="12">
        <v>200000</v>
      </c>
      <c r="BN56" s="12">
        <f t="shared" si="1"/>
        <v>1700000</v>
      </c>
      <c r="BO56" s="12">
        <v>200000</v>
      </c>
      <c r="BP56" s="12">
        <v>200000</v>
      </c>
      <c r="BQ56" s="12">
        <v>200000</v>
      </c>
      <c r="BR56" s="12">
        <v>100000</v>
      </c>
      <c r="BS56" s="12">
        <v>200000</v>
      </c>
      <c r="BT56" s="14">
        <f t="shared" si="2"/>
        <v>2600000</v>
      </c>
      <c r="BU56" s="14">
        <f t="shared" si="3"/>
        <v>2808240</v>
      </c>
      <c r="BV56" s="10">
        <v>500000</v>
      </c>
      <c r="BW56" s="27"/>
      <c r="BY56" s="28"/>
    </row>
    <row r="57" spans="1:77" s="26" customFormat="1" ht="72.75" customHeight="1" x14ac:dyDescent="0.2">
      <c r="A57" s="15">
        <v>1050</v>
      </c>
      <c r="B57" s="6" t="s">
        <v>199</v>
      </c>
      <c r="C57" s="7" t="s">
        <v>200</v>
      </c>
      <c r="D57" s="8" t="s">
        <v>74</v>
      </c>
      <c r="E57" s="23" t="s">
        <v>201</v>
      </c>
      <c r="F57" s="9">
        <v>10656140</v>
      </c>
      <c r="G57" s="10">
        <f t="shared" si="6"/>
        <v>2131228</v>
      </c>
      <c r="H57" s="9">
        <v>17044815</v>
      </c>
      <c r="I57" s="11" t="s">
        <v>202</v>
      </c>
      <c r="J57" s="11" t="s">
        <v>203</v>
      </c>
      <c r="K57" s="12"/>
      <c r="L57" s="12"/>
      <c r="M57" s="12"/>
      <c r="N57" s="12"/>
      <c r="O57" s="12"/>
      <c r="P57" s="12"/>
      <c r="Q57" s="13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>
        <v>0</v>
      </c>
      <c r="BH57" s="12">
        <v>200000</v>
      </c>
      <c r="BI57" s="12">
        <v>200000</v>
      </c>
      <c r="BJ57" s="12">
        <v>200000</v>
      </c>
      <c r="BK57" s="12">
        <v>100000</v>
      </c>
      <c r="BL57" s="12">
        <v>80000</v>
      </c>
      <c r="BM57" s="12">
        <v>150000</v>
      </c>
      <c r="BN57" s="12">
        <f t="shared" si="1"/>
        <v>930000</v>
      </c>
      <c r="BO57" s="12">
        <v>100000</v>
      </c>
      <c r="BP57" s="12">
        <v>100000</v>
      </c>
      <c r="BQ57" s="12">
        <v>100000</v>
      </c>
      <c r="BR57" s="12">
        <v>150000</v>
      </c>
      <c r="BS57" s="12">
        <v>100000</v>
      </c>
      <c r="BT57" s="14">
        <f t="shared" si="2"/>
        <v>1480000</v>
      </c>
      <c r="BU57" s="14">
        <f t="shared" ref="BU57:BU115" si="7">SUM(G57-BT57)</f>
        <v>651228</v>
      </c>
      <c r="BV57" s="10">
        <v>300000</v>
      </c>
      <c r="BW57" s="27"/>
      <c r="BY57" s="28"/>
    </row>
    <row r="58" spans="1:77" s="26" customFormat="1" ht="51" customHeight="1" x14ac:dyDescent="0.2">
      <c r="A58" s="22">
        <v>1263</v>
      </c>
      <c r="B58" s="6" t="s">
        <v>77</v>
      </c>
      <c r="C58" s="7" t="s">
        <v>78</v>
      </c>
      <c r="D58" s="8" t="s">
        <v>74</v>
      </c>
      <c r="E58" s="23"/>
      <c r="F58" s="9">
        <v>2910500</v>
      </c>
      <c r="G58" s="10">
        <f t="shared" si="6"/>
        <v>582100</v>
      </c>
      <c r="H58" s="9">
        <v>3133500</v>
      </c>
      <c r="I58" s="11" t="s">
        <v>79</v>
      </c>
      <c r="J58" s="11" t="s">
        <v>80</v>
      </c>
      <c r="K58" s="12"/>
      <c r="L58" s="12"/>
      <c r="M58" s="12"/>
      <c r="N58" s="12"/>
      <c r="O58" s="12"/>
      <c r="P58" s="12"/>
      <c r="Q58" s="13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>
        <f t="shared" ref="BN58:BN115" si="8">SUM(K58:BM58)</f>
        <v>0</v>
      </c>
      <c r="BO58" s="12"/>
      <c r="BP58" s="12"/>
      <c r="BQ58" s="12"/>
      <c r="BR58" s="12"/>
      <c r="BS58" s="12"/>
      <c r="BT58" s="14">
        <f t="shared" ref="BT58:BT115" si="9">SUM(BN58:BS58)</f>
        <v>0</v>
      </c>
      <c r="BU58" s="14">
        <f t="shared" si="7"/>
        <v>582100</v>
      </c>
      <c r="BV58" s="10">
        <v>250000</v>
      </c>
      <c r="BW58" s="27"/>
      <c r="BY58" s="28"/>
    </row>
    <row r="59" spans="1:77" s="26" customFormat="1" ht="45.75" customHeight="1" x14ac:dyDescent="0.2">
      <c r="A59" s="22">
        <v>1285</v>
      </c>
      <c r="B59" s="6" t="s">
        <v>81</v>
      </c>
      <c r="C59" s="7" t="s">
        <v>627</v>
      </c>
      <c r="D59" s="8" t="s">
        <v>82</v>
      </c>
      <c r="E59" s="23"/>
      <c r="F59" s="9">
        <v>1582590</v>
      </c>
      <c r="G59" s="10">
        <f t="shared" si="6"/>
        <v>316518</v>
      </c>
      <c r="H59" s="9">
        <v>2266245</v>
      </c>
      <c r="I59" s="11" t="s">
        <v>83</v>
      </c>
      <c r="J59" s="11" t="s">
        <v>84</v>
      </c>
      <c r="K59" s="12"/>
      <c r="L59" s="12"/>
      <c r="M59" s="12"/>
      <c r="N59" s="12"/>
      <c r="O59" s="12"/>
      <c r="P59" s="12"/>
      <c r="Q59" s="13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>
        <f t="shared" si="8"/>
        <v>0</v>
      </c>
      <c r="BO59" s="12"/>
      <c r="BP59" s="12"/>
      <c r="BQ59" s="12"/>
      <c r="BR59" s="12"/>
      <c r="BS59" s="12"/>
      <c r="BT59" s="14">
        <f t="shared" si="9"/>
        <v>0</v>
      </c>
      <c r="BU59" s="14">
        <f t="shared" si="7"/>
        <v>316518</v>
      </c>
      <c r="BV59" s="10">
        <v>100000</v>
      </c>
      <c r="BW59" s="27"/>
      <c r="BY59" s="28"/>
    </row>
    <row r="60" spans="1:77" s="26" customFormat="1" ht="44.25" customHeight="1" x14ac:dyDescent="0.2">
      <c r="A60" s="22">
        <v>1229</v>
      </c>
      <c r="B60" s="6" t="s">
        <v>81</v>
      </c>
      <c r="C60" s="7" t="s">
        <v>622</v>
      </c>
      <c r="D60" s="8" t="s">
        <v>179</v>
      </c>
      <c r="E60" s="23" t="s">
        <v>196</v>
      </c>
      <c r="F60" s="9">
        <v>4420000</v>
      </c>
      <c r="G60" s="10">
        <f t="shared" si="6"/>
        <v>884000</v>
      </c>
      <c r="H60" s="9">
        <v>7200000</v>
      </c>
      <c r="I60" s="11" t="s">
        <v>86</v>
      </c>
      <c r="J60" s="11" t="s">
        <v>623</v>
      </c>
      <c r="K60" s="12"/>
      <c r="L60" s="12"/>
      <c r="M60" s="12"/>
      <c r="N60" s="12"/>
      <c r="O60" s="12"/>
      <c r="P60" s="12"/>
      <c r="Q60" s="13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>
        <f t="shared" si="8"/>
        <v>0</v>
      </c>
      <c r="BO60" s="12">
        <v>0</v>
      </c>
      <c r="BP60" s="12">
        <v>0</v>
      </c>
      <c r="BQ60" s="12">
        <v>200000</v>
      </c>
      <c r="BR60" s="12">
        <v>100000</v>
      </c>
      <c r="BS60" s="12">
        <v>100000</v>
      </c>
      <c r="BT60" s="14">
        <f t="shared" si="9"/>
        <v>400000</v>
      </c>
      <c r="BU60" s="14">
        <f t="shared" si="7"/>
        <v>484000</v>
      </c>
      <c r="BV60" s="10">
        <v>100000</v>
      </c>
      <c r="BW60" s="27"/>
      <c r="BY60" s="28"/>
    </row>
    <row r="61" spans="1:77" s="26" customFormat="1" ht="57.75" customHeight="1" x14ac:dyDescent="0.2">
      <c r="A61" s="22">
        <v>1178</v>
      </c>
      <c r="B61" s="6" t="s">
        <v>81</v>
      </c>
      <c r="C61" s="7" t="s">
        <v>570</v>
      </c>
      <c r="D61" s="8" t="s">
        <v>123</v>
      </c>
      <c r="E61" s="23" t="s">
        <v>220</v>
      </c>
      <c r="F61" s="9">
        <v>3044854</v>
      </c>
      <c r="G61" s="10">
        <f t="shared" si="6"/>
        <v>608970.80000000005</v>
      </c>
      <c r="H61" s="9">
        <v>4556504</v>
      </c>
      <c r="I61" s="11" t="s">
        <v>571</v>
      </c>
      <c r="J61" s="11" t="s">
        <v>572</v>
      </c>
      <c r="K61" s="12"/>
      <c r="L61" s="12"/>
      <c r="M61" s="12"/>
      <c r="N61" s="12"/>
      <c r="O61" s="12"/>
      <c r="P61" s="12"/>
      <c r="Q61" s="13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>
        <v>0</v>
      </c>
      <c r="BM61" s="12">
        <v>0</v>
      </c>
      <c r="BN61" s="12">
        <f t="shared" si="8"/>
        <v>0</v>
      </c>
      <c r="BO61" s="12">
        <v>100000</v>
      </c>
      <c r="BP61" s="12">
        <v>100000</v>
      </c>
      <c r="BQ61" s="12">
        <v>100000</v>
      </c>
      <c r="BR61" s="12">
        <v>100000</v>
      </c>
      <c r="BS61" s="12">
        <v>50000</v>
      </c>
      <c r="BT61" s="14">
        <f t="shared" si="9"/>
        <v>450000</v>
      </c>
      <c r="BU61" s="14">
        <f t="shared" si="7"/>
        <v>158970.80000000005</v>
      </c>
      <c r="BV61" s="10">
        <v>100000</v>
      </c>
      <c r="BW61" s="27"/>
      <c r="BY61" s="28"/>
    </row>
    <row r="62" spans="1:77" s="26" customFormat="1" ht="80.25" customHeight="1" x14ac:dyDescent="0.2">
      <c r="A62" s="22">
        <v>1089</v>
      </c>
      <c r="B62" s="6" t="s">
        <v>81</v>
      </c>
      <c r="C62" s="7" t="s">
        <v>577</v>
      </c>
      <c r="D62" s="8" t="s">
        <v>74</v>
      </c>
      <c r="E62" s="23" t="s">
        <v>285</v>
      </c>
      <c r="F62" s="9">
        <v>11000000</v>
      </c>
      <c r="G62" s="10">
        <f t="shared" si="6"/>
        <v>2200000</v>
      </c>
      <c r="H62" s="9">
        <v>12855000</v>
      </c>
      <c r="I62" s="11" t="s">
        <v>578</v>
      </c>
      <c r="J62" s="11" t="s">
        <v>579</v>
      </c>
      <c r="K62" s="12"/>
      <c r="L62" s="12"/>
      <c r="M62" s="12"/>
      <c r="N62" s="12"/>
      <c r="O62" s="12"/>
      <c r="P62" s="12"/>
      <c r="Q62" s="13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>
        <v>0</v>
      </c>
      <c r="BJ62" s="12">
        <v>0</v>
      </c>
      <c r="BK62" s="12">
        <v>0</v>
      </c>
      <c r="BL62" s="12">
        <v>100000</v>
      </c>
      <c r="BM62" s="12">
        <v>200000</v>
      </c>
      <c r="BN62" s="12">
        <f t="shared" si="8"/>
        <v>300000</v>
      </c>
      <c r="BO62" s="12">
        <v>100000</v>
      </c>
      <c r="BP62" s="12">
        <v>200000</v>
      </c>
      <c r="BQ62" s="12">
        <v>200000</v>
      </c>
      <c r="BR62" s="12">
        <v>100000</v>
      </c>
      <c r="BS62" s="12">
        <v>200000</v>
      </c>
      <c r="BT62" s="14">
        <f t="shared" si="9"/>
        <v>1100000</v>
      </c>
      <c r="BU62" s="14">
        <f t="shared" si="7"/>
        <v>1100000</v>
      </c>
      <c r="BV62" s="10">
        <v>200000</v>
      </c>
      <c r="BW62" s="27"/>
      <c r="BY62" s="28"/>
    </row>
    <row r="63" spans="1:77" s="26" customFormat="1" ht="51" customHeight="1" x14ac:dyDescent="0.2">
      <c r="A63" s="22">
        <v>1189</v>
      </c>
      <c r="B63" s="6" t="s">
        <v>372</v>
      </c>
      <c r="C63" s="7" t="s">
        <v>376</v>
      </c>
      <c r="D63" s="8" t="s">
        <v>74</v>
      </c>
      <c r="E63" s="23" t="s">
        <v>102</v>
      </c>
      <c r="F63" s="9">
        <v>6300842</v>
      </c>
      <c r="G63" s="10">
        <f t="shared" si="6"/>
        <v>1260168.4000000001</v>
      </c>
      <c r="H63" s="9">
        <v>7409853</v>
      </c>
      <c r="I63" s="11" t="s">
        <v>374</v>
      </c>
      <c r="J63" s="11" t="s">
        <v>375</v>
      </c>
      <c r="K63" s="12"/>
      <c r="L63" s="12"/>
      <c r="M63" s="12"/>
      <c r="N63" s="12"/>
      <c r="O63" s="12"/>
      <c r="P63" s="12"/>
      <c r="Q63" s="13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>
        <v>0</v>
      </c>
      <c r="BN63" s="12">
        <f t="shared" si="8"/>
        <v>0</v>
      </c>
      <c r="BO63" s="12">
        <v>100000</v>
      </c>
      <c r="BP63" s="12">
        <v>200000</v>
      </c>
      <c r="BQ63" s="12">
        <v>200000</v>
      </c>
      <c r="BR63" s="12">
        <v>100000</v>
      </c>
      <c r="BS63" s="12">
        <v>100000</v>
      </c>
      <c r="BT63" s="14">
        <f t="shared" si="9"/>
        <v>700000</v>
      </c>
      <c r="BU63" s="14">
        <f t="shared" si="7"/>
        <v>560168.40000000014</v>
      </c>
      <c r="BV63" s="10">
        <v>200000</v>
      </c>
      <c r="BW63" s="27"/>
      <c r="BY63" s="28"/>
    </row>
    <row r="64" spans="1:77" s="26" customFormat="1" ht="68.25" customHeight="1" x14ac:dyDescent="0.2">
      <c r="A64" s="22">
        <v>1070</v>
      </c>
      <c r="B64" s="6" t="s">
        <v>372</v>
      </c>
      <c r="C64" s="7" t="s">
        <v>373</v>
      </c>
      <c r="D64" s="8" t="s">
        <v>74</v>
      </c>
      <c r="E64" s="23" t="s">
        <v>106</v>
      </c>
      <c r="F64" s="9">
        <v>6337277</v>
      </c>
      <c r="G64" s="10">
        <f t="shared" si="6"/>
        <v>1267455.4000000001</v>
      </c>
      <c r="H64" s="9">
        <v>8349697</v>
      </c>
      <c r="I64" s="11" t="s">
        <v>374</v>
      </c>
      <c r="J64" s="11" t="s">
        <v>375</v>
      </c>
      <c r="K64" s="12"/>
      <c r="L64" s="12"/>
      <c r="M64" s="12"/>
      <c r="N64" s="12"/>
      <c r="O64" s="12"/>
      <c r="P64" s="12"/>
      <c r="Q64" s="13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>
        <v>0</v>
      </c>
      <c r="BI64" s="12">
        <v>0</v>
      </c>
      <c r="BJ64" s="12">
        <v>0</v>
      </c>
      <c r="BK64" s="12">
        <v>0</v>
      </c>
      <c r="BL64" s="12">
        <v>100000</v>
      </c>
      <c r="BM64" s="12">
        <v>200000</v>
      </c>
      <c r="BN64" s="12">
        <f t="shared" si="8"/>
        <v>300000</v>
      </c>
      <c r="BO64" s="12">
        <v>100000</v>
      </c>
      <c r="BP64" s="12">
        <v>100000</v>
      </c>
      <c r="BQ64" s="12">
        <v>100000</v>
      </c>
      <c r="BR64" s="12">
        <v>100000</v>
      </c>
      <c r="BS64" s="12">
        <v>100000</v>
      </c>
      <c r="BT64" s="14">
        <f t="shared" si="9"/>
        <v>800000</v>
      </c>
      <c r="BU64" s="14">
        <f t="shared" si="7"/>
        <v>467455.40000000014</v>
      </c>
      <c r="BV64" s="10">
        <v>200000</v>
      </c>
      <c r="BW64" s="27"/>
      <c r="BY64" s="28"/>
    </row>
    <row r="65" spans="1:77" s="26" customFormat="1" ht="40.5" customHeight="1" x14ac:dyDescent="0.2">
      <c r="A65" s="22">
        <v>1277</v>
      </c>
      <c r="B65" s="6" t="s">
        <v>87</v>
      </c>
      <c r="C65" s="7" t="s">
        <v>567</v>
      </c>
      <c r="D65" s="8" t="s">
        <v>85</v>
      </c>
      <c r="E65" s="23">
        <v>60</v>
      </c>
      <c r="F65" s="9">
        <v>3576486</v>
      </c>
      <c r="G65" s="10">
        <f t="shared" si="6"/>
        <v>715297.20000000007</v>
      </c>
      <c r="H65" s="9">
        <v>4042091</v>
      </c>
      <c r="I65" s="11" t="s">
        <v>568</v>
      </c>
      <c r="J65" s="11" t="s">
        <v>569</v>
      </c>
      <c r="K65" s="12"/>
      <c r="L65" s="12"/>
      <c r="M65" s="12"/>
      <c r="N65" s="12"/>
      <c r="O65" s="12"/>
      <c r="P65" s="12"/>
      <c r="Q65" s="13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>
        <f t="shared" si="8"/>
        <v>0</v>
      </c>
      <c r="BO65" s="12"/>
      <c r="BP65" s="12"/>
      <c r="BQ65" s="12"/>
      <c r="BR65" s="12"/>
      <c r="BS65" s="12">
        <v>100000</v>
      </c>
      <c r="BT65" s="14">
        <f t="shared" si="9"/>
        <v>100000</v>
      </c>
      <c r="BU65" s="14">
        <f t="shared" si="7"/>
        <v>615297.20000000007</v>
      </c>
      <c r="BV65" s="10">
        <v>200000</v>
      </c>
      <c r="BW65" s="27"/>
      <c r="BY65" s="28"/>
    </row>
    <row r="66" spans="1:77" s="26" customFormat="1" ht="67.5" customHeight="1" x14ac:dyDescent="0.2">
      <c r="A66" s="22">
        <v>1287</v>
      </c>
      <c r="B66" s="6" t="s">
        <v>87</v>
      </c>
      <c r="C66" s="7" t="s">
        <v>88</v>
      </c>
      <c r="D66" s="8" t="s">
        <v>74</v>
      </c>
      <c r="E66" s="23"/>
      <c r="F66" s="9">
        <v>42444455</v>
      </c>
      <c r="G66" s="10">
        <f t="shared" si="6"/>
        <v>8488891</v>
      </c>
      <c r="H66" s="9">
        <v>52487774</v>
      </c>
      <c r="I66" s="11" t="s">
        <v>89</v>
      </c>
      <c r="J66" s="11" t="s">
        <v>90</v>
      </c>
      <c r="K66" s="12"/>
      <c r="L66" s="12"/>
      <c r="M66" s="12"/>
      <c r="N66" s="12"/>
      <c r="O66" s="12"/>
      <c r="P66" s="12"/>
      <c r="Q66" s="13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>
        <f t="shared" si="8"/>
        <v>0</v>
      </c>
      <c r="BO66" s="12"/>
      <c r="BP66" s="12"/>
      <c r="BQ66" s="12"/>
      <c r="BR66" s="12"/>
      <c r="BS66" s="12"/>
      <c r="BT66" s="14">
        <f t="shared" si="9"/>
        <v>0</v>
      </c>
      <c r="BU66" s="14">
        <f t="shared" si="7"/>
        <v>8488891</v>
      </c>
      <c r="BV66" s="10">
        <v>500000</v>
      </c>
      <c r="BW66" s="27"/>
      <c r="BY66" s="28"/>
    </row>
    <row r="67" spans="1:77" s="26" customFormat="1" ht="108.75" customHeight="1" x14ac:dyDescent="0.2">
      <c r="A67" s="15">
        <v>759</v>
      </c>
      <c r="B67" s="7" t="s">
        <v>87</v>
      </c>
      <c r="C67" s="15" t="s">
        <v>417</v>
      </c>
      <c r="D67" s="8" t="s">
        <v>74</v>
      </c>
      <c r="E67" s="23" t="s">
        <v>418</v>
      </c>
      <c r="F67" s="10">
        <v>43124823</v>
      </c>
      <c r="G67" s="10">
        <f>0.2*F67</f>
        <v>8624964.5999999996</v>
      </c>
      <c r="H67" s="9">
        <v>55952263</v>
      </c>
      <c r="I67" s="11" t="s">
        <v>401</v>
      </c>
      <c r="J67" s="11" t="s">
        <v>419</v>
      </c>
      <c r="K67" s="12"/>
      <c r="L67" s="12"/>
      <c r="M67" s="12"/>
      <c r="N67" s="12"/>
      <c r="O67" s="12"/>
      <c r="P67" s="12"/>
      <c r="Q67" s="13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>
        <v>0</v>
      </c>
      <c r="AX67" s="12">
        <v>0</v>
      </c>
      <c r="AY67" s="12">
        <v>0</v>
      </c>
      <c r="AZ67" s="12">
        <v>300000</v>
      </c>
      <c r="BA67" s="12">
        <v>400000</v>
      </c>
      <c r="BB67" s="12">
        <v>400000</v>
      </c>
      <c r="BC67" s="12">
        <v>300000</v>
      </c>
      <c r="BD67" s="12">
        <v>300000</v>
      </c>
      <c r="BE67" s="12">
        <v>300000</v>
      </c>
      <c r="BF67" s="12">
        <v>300000</v>
      </c>
      <c r="BG67" s="12">
        <v>300000</v>
      </c>
      <c r="BH67" s="12">
        <v>300000</v>
      </c>
      <c r="BI67" s="12">
        <v>300000</v>
      </c>
      <c r="BJ67" s="12"/>
      <c r="BK67" s="12">
        <v>200000</v>
      </c>
      <c r="BL67" s="12">
        <v>300000</v>
      </c>
      <c r="BM67" s="12">
        <v>400000</v>
      </c>
      <c r="BN67" s="12">
        <f t="shared" si="8"/>
        <v>4100000</v>
      </c>
      <c r="BO67" s="12">
        <v>300000</v>
      </c>
      <c r="BP67" s="12">
        <v>400000</v>
      </c>
      <c r="BQ67" s="12">
        <v>400000</v>
      </c>
      <c r="BR67" s="12">
        <v>300000</v>
      </c>
      <c r="BS67" s="12">
        <v>300000</v>
      </c>
      <c r="BT67" s="14">
        <f t="shared" si="9"/>
        <v>5800000</v>
      </c>
      <c r="BU67" s="14">
        <f t="shared" si="7"/>
        <v>2824964.5999999996</v>
      </c>
      <c r="BV67" s="10">
        <v>500000</v>
      </c>
      <c r="BW67" s="27"/>
      <c r="BY67" s="28"/>
    </row>
    <row r="68" spans="1:77" s="26" customFormat="1" ht="41.25" customHeight="1" x14ac:dyDescent="0.2">
      <c r="A68" s="22">
        <v>1230</v>
      </c>
      <c r="B68" s="6" t="s">
        <v>87</v>
      </c>
      <c r="C68" s="7" t="s">
        <v>614</v>
      </c>
      <c r="D68" s="8" t="s">
        <v>255</v>
      </c>
      <c r="E68" s="23" t="s">
        <v>196</v>
      </c>
      <c r="F68" s="9">
        <v>3901374</v>
      </c>
      <c r="G68" s="10">
        <f>F68*0.2</f>
        <v>780274.8</v>
      </c>
      <c r="H68" s="9">
        <v>4145903</v>
      </c>
      <c r="I68" s="11" t="s">
        <v>615</v>
      </c>
      <c r="J68" s="11" t="s">
        <v>616</v>
      </c>
      <c r="K68" s="12"/>
      <c r="L68" s="12"/>
      <c r="M68" s="12"/>
      <c r="N68" s="12"/>
      <c r="O68" s="12"/>
      <c r="P68" s="12"/>
      <c r="Q68" s="13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>
        <f t="shared" si="8"/>
        <v>0</v>
      </c>
      <c r="BO68" s="12">
        <v>0</v>
      </c>
      <c r="BP68" s="12">
        <v>100000</v>
      </c>
      <c r="BQ68" s="12">
        <v>50000</v>
      </c>
      <c r="BR68" s="12">
        <v>100000</v>
      </c>
      <c r="BS68" s="12">
        <v>20000</v>
      </c>
      <c r="BT68" s="14">
        <f t="shared" si="9"/>
        <v>270000</v>
      </c>
      <c r="BU68" s="14">
        <f t="shared" si="7"/>
        <v>510274.80000000005</v>
      </c>
      <c r="BV68" s="10">
        <v>20000</v>
      </c>
      <c r="BW68" s="27"/>
      <c r="BY68" s="28"/>
    </row>
    <row r="69" spans="1:77" s="26" customFormat="1" ht="50.25" customHeight="1" x14ac:dyDescent="0.2">
      <c r="A69" s="22">
        <v>1254</v>
      </c>
      <c r="B69" s="6" t="s">
        <v>87</v>
      </c>
      <c r="C69" s="7" t="s">
        <v>587</v>
      </c>
      <c r="D69" s="8" t="s">
        <v>85</v>
      </c>
      <c r="E69" s="23" t="s">
        <v>238</v>
      </c>
      <c r="F69" s="9">
        <v>5515113.0300000003</v>
      </c>
      <c r="G69" s="10">
        <f>F69*0.2</f>
        <v>1103022.6060000001</v>
      </c>
      <c r="H69" s="9">
        <v>6656307.6699999999</v>
      </c>
      <c r="I69" s="11" t="s">
        <v>588</v>
      </c>
      <c r="J69" s="11" t="s">
        <v>589</v>
      </c>
      <c r="K69" s="12"/>
      <c r="L69" s="12"/>
      <c r="M69" s="12"/>
      <c r="N69" s="12"/>
      <c r="O69" s="12"/>
      <c r="P69" s="12"/>
      <c r="Q69" s="13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>
        <f t="shared" si="8"/>
        <v>0</v>
      </c>
      <c r="BO69" s="12"/>
      <c r="BP69" s="12"/>
      <c r="BQ69" s="12">
        <v>100000</v>
      </c>
      <c r="BR69" s="12">
        <v>100000</v>
      </c>
      <c r="BS69" s="12">
        <v>100000</v>
      </c>
      <c r="BT69" s="14">
        <f t="shared" si="9"/>
        <v>300000</v>
      </c>
      <c r="BU69" s="14">
        <f t="shared" si="7"/>
        <v>803022.60600000015</v>
      </c>
      <c r="BV69" s="10">
        <v>200000</v>
      </c>
      <c r="BW69" s="27"/>
      <c r="BY69" s="28"/>
    </row>
    <row r="70" spans="1:77" s="26" customFormat="1" ht="54.75" customHeight="1" x14ac:dyDescent="0.2">
      <c r="A70" s="22">
        <v>1166</v>
      </c>
      <c r="B70" s="6" t="s">
        <v>496</v>
      </c>
      <c r="C70" s="7" t="s">
        <v>497</v>
      </c>
      <c r="D70" s="8" t="s">
        <v>74</v>
      </c>
      <c r="E70" s="23" t="s">
        <v>356</v>
      </c>
      <c r="F70" s="9">
        <v>5043992</v>
      </c>
      <c r="G70" s="10">
        <f>F70*0.2</f>
        <v>1008798.4</v>
      </c>
      <c r="H70" s="9">
        <v>6283320</v>
      </c>
      <c r="I70" s="11" t="s">
        <v>498</v>
      </c>
      <c r="J70" s="11" t="s">
        <v>499</v>
      </c>
      <c r="K70" s="12"/>
      <c r="L70" s="12"/>
      <c r="M70" s="12"/>
      <c r="N70" s="12"/>
      <c r="O70" s="12"/>
      <c r="P70" s="12"/>
      <c r="Q70" s="13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>
        <v>100000</v>
      </c>
      <c r="BK70" s="12">
        <v>100000</v>
      </c>
      <c r="BL70" s="12">
        <v>100000</v>
      </c>
      <c r="BM70" s="12">
        <v>100000</v>
      </c>
      <c r="BN70" s="12">
        <f t="shared" si="8"/>
        <v>400000</v>
      </c>
      <c r="BO70" s="12">
        <v>100000</v>
      </c>
      <c r="BP70" s="12">
        <v>100000</v>
      </c>
      <c r="BQ70" s="12">
        <v>50000</v>
      </c>
      <c r="BR70" s="12">
        <v>0</v>
      </c>
      <c r="BS70" s="12">
        <v>50000</v>
      </c>
      <c r="BT70" s="14">
        <f t="shared" si="9"/>
        <v>700000</v>
      </c>
      <c r="BU70" s="14">
        <f t="shared" si="7"/>
        <v>308798.40000000002</v>
      </c>
      <c r="BV70" s="10">
        <v>100000</v>
      </c>
      <c r="BW70" s="27"/>
      <c r="BY70" s="28"/>
    </row>
    <row r="71" spans="1:77" s="26" customFormat="1" ht="122.25" customHeight="1" x14ac:dyDescent="0.2">
      <c r="A71" s="15">
        <v>732</v>
      </c>
      <c r="B71" s="7" t="s">
        <v>183</v>
      </c>
      <c r="C71" s="15" t="s">
        <v>213</v>
      </c>
      <c r="D71" s="8" t="s">
        <v>214</v>
      </c>
      <c r="E71" s="23" t="s">
        <v>215</v>
      </c>
      <c r="F71" s="10">
        <v>18445496</v>
      </c>
      <c r="G71" s="10">
        <f>0.2*F71</f>
        <v>3689099.2</v>
      </c>
      <c r="H71" s="9">
        <v>19982906</v>
      </c>
      <c r="I71" s="11" t="s">
        <v>216</v>
      </c>
      <c r="J71" s="11" t="s">
        <v>217</v>
      </c>
      <c r="K71" s="12"/>
      <c r="L71" s="12"/>
      <c r="M71" s="12"/>
      <c r="N71" s="12"/>
      <c r="O71" s="12"/>
      <c r="P71" s="12"/>
      <c r="Q71" s="13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>
        <v>0</v>
      </c>
      <c r="AW71" s="12">
        <v>150000</v>
      </c>
      <c r="AX71" s="12">
        <v>150000</v>
      </c>
      <c r="AY71" s="12">
        <v>100000</v>
      </c>
      <c r="AZ71" s="12">
        <v>100000</v>
      </c>
      <c r="BA71" s="12">
        <v>100000</v>
      </c>
      <c r="BB71" s="12">
        <v>100000</v>
      </c>
      <c r="BC71" s="12">
        <v>80000</v>
      </c>
      <c r="BD71" s="12">
        <v>80000</v>
      </c>
      <c r="BE71" s="12">
        <v>50000</v>
      </c>
      <c r="BF71" s="12">
        <v>50000</v>
      </c>
      <c r="BG71" s="12">
        <v>50000</v>
      </c>
      <c r="BH71" s="12">
        <v>50000</v>
      </c>
      <c r="BI71" s="12">
        <v>50000</v>
      </c>
      <c r="BJ71" s="12">
        <v>50000</v>
      </c>
      <c r="BK71" s="12">
        <v>50000</v>
      </c>
      <c r="BL71" s="12">
        <v>50000</v>
      </c>
      <c r="BM71" s="12">
        <v>50000</v>
      </c>
      <c r="BN71" s="12">
        <f t="shared" si="8"/>
        <v>1310000</v>
      </c>
      <c r="BO71" s="12">
        <v>50000</v>
      </c>
      <c r="BP71" s="12">
        <v>200000</v>
      </c>
      <c r="BQ71" s="12">
        <v>100000</v>
      </c>
      <c r="BR71" s="12">
        <v>100000</v>
      </c>
      <c r="BS71" s="12">
        <v>100000</v>
      </c>
      <c r="BT71" s="14">
        <f t="shared" si="9"/>
        <v>1860000</v>
      </c>
      <c r="BU71" s="14">
        <f t="shared" si="7"/>
        <v>1829099.2000000002</v>
      </c>
      <c r="BV71" s="10">
        <v>100000</v>
      </c>
      <c r="BW71" s="27"/>
      <c r="BY71" s="28"/>
    </row>
    <row r="72" spans="1:77" s="26" customFormat="1" ht="133.5" customHeight="1" x14ac:dyDescent="0.2">
      <c r="A72" s="15">
        <v>308</v>
      </c>
      <c r="B72" s="8" t="s">
        <v>183</v>
      </c>
      <c r="C72" s="7" t="s">
        <v>399</v>
      </c>
      <c r="D72" s="8" t="s">
        <v>74</v>
      </c>
      <c r="E72" s="23" t="s">
        <v>400</v>
      </c>
      <c r="F72" s="10">
        <v>43032260</v>
      </c>
      <c r="G72" s="10">
        <f>0.2*F72</f>
        <v>8606452</v>
      </c>
      <c r="H72" s="9">
        <v>52546379</v>
      </c>
      <c r="I72" s="11" t="s">
        <v>401</v>
      </c>
      <c r="J72" s="11" t="s">
        <v>402</v>
      </c>
      <c r="K72" s="12"/>
      <c r="L72" s="12"/>
      <c r="M72" s="12"/>
      <c r="N72" s="12"/>
      <c r="O72" s="12"/>
      <c r="P72" s="12"/>
      <c r="Q72" s="13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>
        <v>0</v>
      </c>
      <c r="AG72" s="12">
        <v>300000</v>
      </c>
      <c r="AH72" s="12">
        <v>300000</v>
      </c>
      <c r="AI72" s="12">
        <v>200000</v>
      </c>
      <c r="AJ72" s="12">
        <v>200000</v>
      </c>
      <c r="AK72" s="12">
        <v>200000</v>
      </c>
      <c r="AL72" s="12">
        <v>200000</v>
      </c>
      <c r="AM72" s="12">
        <v>200000</v>
      </c>
      <c r="AN72" s="12">
        <v>200000</v>
      </c>
      <c r="AO72" s="12">
        <v>200000</v>
      </c>
      <c r="AP72" s="12">
        <v>200000</v>
      </c>
      <c r="AQ72" s="12">
        <v>200000</v>
      </c>
      <c r="AR72" s="12">
        <v>200000</v>
      </c>
      <c r="AS72" s="12">
        <v>200000</v>
      </c>
      <c r="AT72" s="12"/>
      <c r="AU72" s="12"/>
      <c r="AV72" s="12">
        <v>100000</v>
      </c>
      <c r="AW72" s="12">
        <v>100000</v>
      </c>
      <c r="AX72" s="12">
        <v>100000</v>
      </c>
      <c r="AY72" s="12">
        <v>50000</v>
      </c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>
        <v>300000</v>
      </c>
      <c r="BK72" s="12">
        <v>200000</v>
      </c>
      <c r="BL72" s="12">
        <v>200000</v>
      </c>
      <c r="BM72" s="12">
        <v>300000</v>
      </c>
      <c r="BN72" s="12">
        <f t="shared" si="8"/>
        <v>4150000</v>
      </c>
      <c r="BO72" s="12">
        <v>200000</v>
      </c>
      <c r="BP72" s="12">
        <v>300000</v>
      </c>
      <c r="BQ72" s="12">
        <v>300000</v>
      </c>
      <c r="BR72" s="12">
        <v>200000</v>
      </c>
      <c r="BS72" s="12">
        <v>200000</v>
      </c>
      <c r="BT72" s="14">
        <f t="shared" si="9"/>
        <v>5350000</v>
      </c>
      <c r="BU72" s="14">
        <f t="shared" si="7"/>
        <v>3256452</v>
      </c>
      <c r="BV72" s="10">
        <v>500000</v>
      </c>
      <c r="BW72" s="27"/>
      <c r="BY72" s="28"/>
    </row>
    <row r="73" spans="1:77" s="26" customFormat="1" ht="48.75" customHeight="1" x14ac:dyDescent="0.2">
      <c r="A73" s="22">
        <v>1176</v>
      </c>
      <c r="B73" s="6" t="s">
        <v>183</v>
      </c>
      <c r="C73" s="7" t="s">
        <v>184</v>
      </c>
      <c r="D73" s="8" t="s">
        <v>123</v>
      </c>
      <c r="E73" s="23" t="s">
        <v>102</v>
      </c>
      <c r="F73" s="9">
        <v>89292642</v>
      </c>
      <c r="G73" s="10">
        <f t="shared" ref="G73:G83" si="10">F73*0.2</f>
        <v>17858528.400000002</v>
      </c>
      <c r="H73" s="9">
        <v>109704902</v>
      </c>
      <c r="I73" s="11" t="s">
        <v>185</v>
      </c>
      <c r="J73" s="11" t="s">
        <v>76</v>
      </c>
      <c r="K73" s="12"/>
      <c r="L73" s="12"/>
      <c r="M73" s="12"/>
      <c r="N73" s="12"/>
      <c r="O73" s="12"/>
      <c r="P73" s="12"/>
      <c r="Q73" s="13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>
        <v>0</v>
      </c>
      <c r="BN73" s="12">
        <f t="shared" si="8"/>
        <v>0</v>
      </c>
      <c r="BO73" s="12">
        <v>0</v>
      </c>
      <c r="BP73" s="12">
        <v>0</v>
      </c>
      <c r="BQ73" s="12">
        <v>400000</v>
      </c>
      <c r="BR73" s="12">
        <v>400000</v>
      </c>
      <c r="BS73" s="12">
        <v>400000</v>
      </c>
      <c r="BT73" s="14">
        <f t="shared" si="9"/>
        <v>1200000</v>
      </c>
      <c r="BU73" s="14">
        <f t="shared" si="7"/>
        <v>16658528.400000002</v>
      </c>
      <c r="BV73" s="10">
        <v>1000000</v>
      </c>
      <c r="BW73" s="27"/>
      <c r="BY73" s="28"/>
    </row>
    <row r="74" spans="1:77" s="26" customFormat="1" ht="96.75" customHeight="1" x14ac:dyDescent="0.2">
      <c r="A74" s="6">
        <v>902</v>
      </c>
      <c r="B74" s="15" t="s">
        <v>617</v>
      </c>
      <c r="C74" s="15" t="s">
        <v>618</v>
      </c>
      <c r="D74" s="8" t="s">
        <v>123</v>
      </c>
      <c r="E74" s="23" t="s">
        <v>619</v>
      </c>
      <c r="F74" s="10">
        <v>35714033</v>
      </c>
      <c r="G74" s="10">
        <f t="shared" si="10"/>
        <v>7142806.6000000006</v>
      </c>
      <c r="H74" s="9">
        <v>87388375</v>
      </c>
      <c r="I74" s="16" t="s">
        <v>620</v>
      </c>
      <c r="J74" s="11" t="s">
        <v>621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>
        <v>0</v>
      </c>
      <c r="BC74" s="12">
        <v>0</v>
      </c>
      <c r="BD74" s="12">
        <v>400000</v>
      </c>
      <c r="BE74" s="12">
        <v>400000</v>
      </c>
      <c r="BF74" s="12">
        <v>400000</v>
      </c>
      <c r="BG74" s="12">
        <v>300000</v>
      </c>
      <c r="BH74" s="12">
        <v>0</v>
      </c>
      <c r="BI74" s="12">
        <v>300000</v>
      </c>
      <c r="BJ74" s="12">
        <v>300000</v>
      </c>
      <c r="BK74" s="12">
        <v>200000</v>
      </c>
      <c r="BL74" s="12">
        <v>200000</v>
      </c>
      <c r="BM74" s="12">
        <v>300000</v>
      </c>
      <c r="BN74" s="12">
        <f t="shared" si="8"/>
        <v>2800000</v>
      </c>
      <c r="BO74" s="12">
        <v>300000</v>
      </c>
      <c r="BP74" s="12">
        <v>300000</v>
      </c>
      <c r="BQ74" s="12">
        <v>300000</v>
      </c>
      <c r="BR74" s="12">
        <v>250000</v>
      </c>
      <c r="BS74" s="12">
        <v>250000</v>
      </c>
      <c r="BT74" s="14">
        <f t="shared" si="9"/>
        <v>4200000</v>
      </c>
      <c r="BU74" s="14">
        <f t="shared" si="7"/>
        <v>2942806.6000000006</v>
      </c>
      <c r="BV74" s="10">
        <v>500000</v>
      </c>
      <c r="BW74" s="27"/>
      <c r="BY74" s="28"/>
    </row>
    <row r="75" spans="1:77" s="26" customFormat="1" ht="60" customHeight="1" x14ac:dyDescent="0.2">
      <c r="A75" s="22">
        <v>1179</v>
      </c>
      <c r="B75" s="6" t="s">
        <v>447</v>
      </c>
      <c r="C75" s="7" t="s">
        <v>540</v>
      </c>
      <c r="D75" s="8" t="s">
        <v>74</v>
      </c>
      <c r="E75" s="23" t="s">
        <v>220</v>
      </c>
      <c r="F75" s="9">
        <v>5105625</v>
      </c>
      <c r="G75" s="10">
        <f t="shared" si="10"/>
        <v>1021125</v>
      </c>
      <c r="H75" s="9">
        <v>6004125</v>
      </c>
      <c r="I75" s="11" t="s">
        <v>541</v>
      </c>
      <c r="J75" s="11" t="s">
        <v>542</v>
      </c>
      <c r="K75" s="12"/>
      <c r="L75" s="12"/>
      <c r="M75" s="12"/>
      <c r="N75" s="12"/>
      <c r="O75" s="12"/>
      <c r="P75" s="12"/>
      <c r="Q75" s="13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>
        <v>0</v>
      </c>
      <c r="BM75" s="12">
        <v>200000</v>
      </c>
      <c r="BN75" s="12">
        <f t="shared" si="8"/>
        <v>200000</v>
      </c>
      <c r="BO75" s="12">
        <v>200000</v>
      </c>
      <c r="BP75" s="12">
        <v>100000</v>
      </c>
      <c r="BQ75" s="12">
        <v>100000</v>
      </c>
      <c r="BR75" s="12">
        <v>100000</v>
      </c>
      <c r="BS75" s="12">
        <v>100000</v>
      </c>
      <c r="BT75" s="14">
        <f t="shared" si="9"/>
        <v>800000</v>
      </c>
      <c r="BU75" s="14">
        <f t="shared" si="7"/>
        <v>221125</v>
      </c>
      <c r="BV75" s="10">
        <v>100000</v>
      </c>
      <c r="BW75" s="27"/>
      <c r="BY75" s="28"/>
    </row>
    <row r="76" spans="1:77" s="26" customFormat="1" ht="89.25" customHeight="1" x14ac:dyDescent="0.2">
      <c r="A76" s="15">
        <v>974</v>
      </c>
      <c r="B76" s="6" t="s">
        <v>447</v>
      </c>
      <c r="C76" s="7" t="s">
        <v>448</v>
      </c>
      <c r="D76" s="8" t="s">
        <v>74</v>
      </c>
      <c r="E76" s="23" t="s">
        <v>302</v>
      </c>
      <c r="F76" s="9">
        <v>21417977</v>
      </c>
      <c r="G76" s="10">
        <f t="shared" si="10"/>
        <v>4283595.4000000004</v>
      </c>
      <c r="H76" s="9">
        <v>25968727</v>
      </c>
      <c r="I76" s="11" t="s">
        <v>449</v>
      </c>
      <c r="J76" s="11" t="s">
        <v>450</v>
      </c>
      <c r="K76" s="12"/>
      <c r="L76" s="12"/>
      <c r="M76" s="12"/>
      <c r="N76" s="12"/>
      <c r="O76" s="12"/>
      <c r="P76" s="12"/>
      <c r="Q76" s="13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>
        <v>0</v>
      </c>
      <c r="BE76" s="12">
        <v>0</v>
      </c>
      <c r="BF76" s="12">
        <v>0</v>
      </c>
      <c r="BG76" s="12">
        <v>300000</v>
      </c>
      <c r="BH76" s="12">
        <v>0</v>
      </c>
      <c r="BI76" s="12">
        <v>300000</v>
      </c>
      <c r="BJ76" s="12">
        <v>300000</v>
      </c>
      <c r="BK76" s="12">
        <v>200000</v>
      </c>
      <c r="BL76" s="12">
        <v>200000</v>
      </c>
      <c r="BM76" s="12">
        <v>200000</v>
      </c>
      <c r="BN76" s="12">
        <f t="shared" si="8"/>
        <v>1500000</v>
      </c>
      <c r="BO76" s="12">
        <v>200000</v>
      </c>
      <c r="BP76" s="12">
        <v>200000</v>
      </c>
      <c r="BQ76" s="12">
        <v>200000</v>
      </c>
      <c r="BR76" s="12">
        <v>100000</v>
      </c>
      <c r="BS76" s="12">
        <v>200000</v>
      </c>
      <c r="BT76" s="14">
        <f t="shared" si="9"/>
        <v>2400000</v>
      </c>
      <c r="BU76" s="14">
        <f t="shared" si="7"/>
        <v>1883595.4000000004</v>
      </c>
      <c r="BV76" s="10">
        <v>400000</v>
      </c>
      <c r="BW76" s="27"/>
      <c r="BY76" s="28"/>
    </row>
    <row r="77" spans="1:77" s="26" customFormat="1" ht="48" customHeight="1" x14ac:dyDescent="0.2">
      <c r="A77" s="22">
        <v>1236</v>
      </c>
      <c r="B77" s="6" t="s">
        <v>91</v>
      </c>
      <c r="C77" s="7" t="s">
        <v>237</v>
      </c>
      <c r="D77" s="8" t="s">
        <v>123</v>
      </c>
      <c r="E77" s="23" t="s">
        <v>238</v>
      </c>
      <c r="F77" s="9">
        <v>15769566</v>
      </c>
      <c r="G77" s="10">
        <f t="shared" si="10"/>
        <v>3153913.2</v>
      </c>
      <c r="H77" s="9">
        <v>19877012</v>
      </c>
      <c r="I77" s="11" t="s">
        <v>239</v>
      </c>
      <c r="J77" s="11" t="s">
        <v>240</v>
      </c>
      <c r="K77" s="12"/>
      <c r="L77" s="12"/>
      <c r="M77" s="12"/>
      <c r="N77" s="12"/>
      <c r="O77" s="12"/>
      <c r="P77" s="12"/>
      <c r="Q77" s="13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>
        <f t="shared" si="8"/>
        <v>0</v>
      </c>
      <c r="BO77" s="12"/>
      <c r="BP77" s="12">
        <v>0</v>
      </c>
      <c r="BQ77" s="12">
        <v>0</v>
      </c>
      <c r="BR77" s="12">
        <v>0</v>
      </c>
      <c r="BS77" s="12">
        <v>200000</v>
      </c>
      <c r="BT77" s="14">
        <f t="shared" si="9"/>
        <v>200000</v>
      </c>
      <c r="BU77" s="14">
        <f t="shared" si="7"/>
        <v>2953913.2</v>
      </c>
      <c r="BV77" s="10">
        <v>200000</v>
      </c>
      <c r="BW77" s="27"/>
      <c r="BY77" s="28"/>
    </row>
    <row r="78" spans="1:77" s="26" customFormat="1" ht="42" customHeight="1" x14ac:dyDescent="0.2">
      <c r="A78" s="22">
        <v>1289</v>
      </c>
      <c r="B78" s="6" t="s">
        <v>91</v>
      </c>
      <c r="C78" s="7" t="s">
        <v>92</v>
      </c>
      <c r="D78" s="8" t="s">
        <v>85</v>
      </c>
      <c r="E78" s="23"/>
      <c r="F78" s="9">
        <v>1100313</v>
      </c>
      <c r="G78" s="10">
        <f t="shared" si="10"/>
        <v>220062.6</v>
      </c>
      <c r="H78" s="9">
        <v>1484127</v>
      </c>
      <c r="I78" s="11" t="s">
        <v>93</v>
      </c>
      <c r="J78" s="11" t="s">
        <v>94</v>
      </c>
      <c r="K78" s="12"/>
      <c r="L78" s="12"/>
      <c r="M78" s="12"/>
      <c r="N78" s="12"/>
      <c r="O78" s="12"/>
      <c r="P78" s="12"/>
      <c r="Q78" s="13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>
        <f t="shared" si="8"/>
        <v>0</v>
      </c>
      <c r="BO78" s="12"/>
      <c r="BP78" s="12"/>
      <c r="BQ78" s="12"/>
      <c r="BR78" s="12"/>
      <c r="BS78" s="12"/>
      <c r="BT78" s="14">
        <f t="shared" si="9"/>
        <v>0</v>
      </c>
      <c r="BU78" s="14">
        <f t="shared" si="7"/>
        <v>220062.6</v>
      </c>
      <c r="BV78" s="10">
        <v>100000</v>
      </c>
      <c r="BW78" s="27"/>
      <c r="BY78" s="28"/>
    </row>
    <row r="79" spans="1:77" s="26" customFormat="1" ht="42" customHeight="1" x14ac:dyDescent="0.2">
      <c r="A79" s="22">
        <v>1278</v>
      </c>
      <c r="B79" s="6" t="s">
        <v>91</v>
      </c>
      <c r="C79" s="7" t="s">
        <v>141</v>
      </c>
      <c r="D79" s="8" t="s">
        <v>85</v>
      </c>
      <c r="E79" s="23">
        <v>60</v>
      </c>
      <c r="F79" s="9">
        <v>1477867</v>
      </c>
      <c r="G79" s="10">
        <f t="shared" si="10"/>
        <v>295573.40000000002</v>
      </c>
      <c r="H79" s="9">
        <v>1985034</v>
      </c>
      <c r="I79" s="11" t="s">
        <v>142</v>
      </c>
      <c r="J79" s="11" t="s">
        <v>143</v>
      </c>
      <c r="K79" s="12"/>
      <c r="L79" s="12"/>
      <c r="M79" s="12"/>
      <c r="N79" s="12"/>
      <c r="O79" s="12"/>
      <c r="P79" s="12"/>
      <c r="Q79" s="13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>
        <f t="shared" si="8"/>
        <v>0</v>
      </c>
      <c r="BO79" s="12"/>
      <c r="BP79" s="12"/>
      <c r="BQ79" s="12"/>
      <c r="BR79" s="12"/>
      <c r="BS79" s="12">
        <v>100000</v>
      </c>
      <c r="BT79" s="14">
        <f t="shared" si="9"/>
        <v>100000</v>
      </c>
      <c r="BU79" s="14">
        <f t="shared" si="7"/>
        <v>195573.40000000002</v>
      </c>
      <c r="BV79" s="10">
        <v>100000</v>
      </c>
      <c r="BW79" s="27"/>
      <c r="BY79" s="28"/>
    </row>
    <row r="80" spans="1:77" s="26" customFormat="1" ht="54" x14ac:dyDescent="0.2">
      <c r="A80" s="22">
        <v>1238</v>
      </c>
      <c r="B80" s="6" t="s">
        <v>91</v>
      </c>
      <c r="C80" s="7" t="s">
        <v>131</v>
      </c>
      <c r="D80" s="8" t="s">
        <v>74</v>
      </c>
      <c r="E80" s="23" t="s">
        <v>132</v>
      </c>
      <c r="F80" s="9">
        <v>15153214</v>
      </c>
      <c r="G80" s="10">
        <f t="shared" si="10"/>
        <v>3030642.8000000003</v>
      </c>
      <c r="H80" s="9">
        <v>22283001</v>
      </c>
      <c r="I80" s="11" t="s">
        <v>133</v>
      </c>
      <c r="J80" s="11" t="s">
        <v>130</v>
      </c>
      <c r="K80" s="12"/>
      <c r="L80" s="12"/>
      <c r="M80" s="12"/>
      <c r="N80" s="12"/>
      <c r="O80" s="12"/>
      <c r="P80" s="12"/>
      <c r="Q80" s="13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>
        <f t="shared" si="8"/>
        <v>0</v>
      </c>
      <c r="BO80" s="12"/>
      <c r="BP80" s="12">
        <v>0</v>
      </c>
      <c r="BQ80" s="12">
        <v>0</v>
      </c>
      <c r="BR80" s="12">
        <v>100000</v>
      </c>
      <c r="BS80" s="12">
        <v>100000</v>
      </c>
      <c r="BT80" s="14">
        <f t="shared" si="9"/>
        <v>200000</v>
      </c>
      <c r="BU80" s="14">
        <f t="shared" si="7"/>
        <v>2830642.8000000003</v>
      </c>
      <c r="BV80" s="10">
        <v>50000</v>
      </c>
      <c r="BW80" s="27"/>
      <c r="BY80" s="28"/>
    </row>
    <row r="81" spans="1:77" s="26" customFormat="1" ht="212.25" customHeight="1" x14ac:dyDescent="0.2">
      <c r="A81" s="15">
        <v>10</v>
      </c>
      <c r="B81" s="24" t="s">
        <v>91</v>
      </c>
      <c r="C81" s="7" t="s">
        <v>127</v>
      </c>
      <c r="D81" s="8" t="s">
        <v>74</v>
      </c>
      <c r="E81" s="23" t="s">
        <v>128</v>
      </c>
      <c r="F81" s="10">
        <v>53972203</v>
      </c>
      <c r="G81" s="10">
        <f t="shared" si="10"/>
        <v>10794440.600000001</v>
      </c>
      <c r="H81" s="9">
        <v>70589207</v>
      </c>
      <c r="I81" s="11" t="s">
        <v>129</v>
      </c>
      <c r="J81" s="11" t="s">
        <v>130</v>
      </c>
      <c r="K81" s="12">
        <v>1000000</v>
      </c>
      <c r="L81" s="12">
        <v>0</v>
      </c>
      <c r="M81" s="12">
        <v>750000</v>
      </c>
      <c r="N81" s="12"/>
      <c r="O81" s="12">
        <v>250000</v>
      </c>
      <c r="P81" s="12"/>
      <c r="Q81" s="13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>
        <v>500000</v>
      </c>
      <c r="AD81" s="12">
        <v>300000</v>
      </c>
      <c r="AE81" s="12">
        <v>300000</v>
      </c>
      <c r="AF81" s="12">
        <v>200000</v>
      </c>
      <c r="AG81" s="12">
        <v>200000</v>
      </c>
      <c r="AH81" s="12">
        <v>200000</v>
      </c>
      <c r="AI81" s="12">
        <v>200000</v>
      </c>
      <c r="AJ81" s="12">
        <v>200000</v>
      </c>
      <c r="AK81" s="12">
        <v>200000</v>
      </c>
      <c r="AL81" s="12">
        <v>200000</v>
      </c>
      <c r="AM81" s="12">
        <v>200000</v>
      </c>
      <c r="AN81" s="12">
        <v>200000</v>
      </c>
      <c r="AO81" s="12">
        <v>200000</v>
      </c>
      <c r="AP81" s="12">
        <v>200000</v>
      </c>
      <c r="AQ81" s="12">
        <v>200000</v>
      </c>
      <c r="AR81" s="12">
        <v>200000</v>
      </c>
      <c r="AS81" s="12">
        <v>200000</v>
      </c>
      <c r="AT81" s="12">
        <v>100000</v>
      </c>
      <c r="AU81" s="12">
        <v>100000</v>
      </c>
      <c r="AV81" s="12">
        <v>100000</v>
      </c>
      <c r="AW81" s="12">
        <v>0</v>
      </c>
      <c r="AX81" s="12">
        <v>100000</v>
      </c>
      <c r="AY81" s="12">
        <v>100000</v>
      </c>
      <c r="AZ81" s="12">
        <v>100000</v>
      </c>
      <c r="BA81" s="12">
        <v>100000</v>
      </c>
      <c r="BB81" s="12">
        <v>100000</v>
      </c>
      <c r="BC81" s="12">
        <v>50000</v>
      </c>
      <c r="BD81" s="12">
        <v>50000</v>
      </c>
      <c r="BE81" s="12">
        <v>50000</v>
      </c>
      <c r="BF81" s="12">
        <v>20000</v>
      </c>
      <c r="BG81" s="12">
        <v>20000</v>
      </c>
      <c r="BH81" s="12">
        <v>20000</v>
      </c>
      <c r="BI81" s="12">
        <v>20000</v>
      </c>
      <c r="BJ81" s="12">
        <v>20000</v>
      </c>
      <c r="BK81" s="12">
        <v>10000</v>
      </c>
      <c r="BL81" s="12">
        <v>10000</v>
      </c>
      <c r="BM81" s="12">
        <v>10000</v>
      </c>
      <c r="BN81" s="12">
        <f t="shared" si="8"/>
        <v>6980000</v>
      </c>
      <c r="BO81" s="12">
        <v>10000</v>
      </c>
      <c r="BP81" s="12">
        <v>0</v>
      </c>
      <c r="BQ81" s="12">
        <v>10000</v>
      </c>
      <c r="BR81" s="12">
        <v>10000</v>
      </c>
      <c r="BS81" s="12">
        <v>10000</v>
      </c>
      <c r="BT81" s="14">
        <f t="shared" si="9"/>
        <v>7020000</v>
      </c>
      <c r="BU81" s="14">
        <f t="shared" si="7"/>
        <v>3774440.6000000015</v>
      </c>
      <c r="BV81" s="10">
        <v>30000</v>
      </c>
      <c r="BW81" s="27"/>
      <c r="BY81" s="28"/>
    </row>
    <row r="82" spans="1:77" s="26" customFormat="1" ht="71.25" customHeight="1" x14ac:dyDescent="0.2">
      <c r="A82" s="22">
        <v>1071</v>
      </c>
      <c r="B82" s="6" t="s">
        <v>91</v>
      </c>
      <c r="C82" s="7" t="s">
        <v>385</v>
      </c>
      <c r="D82" s="8" t="s">
        <v>214</v>
      </c>
      <c r="E82" s="23" t="s">
        <v>386</v>
      </c>
      <c r="F82" s="9">
        <v>3420000</v>
      </c>
      <c r="G82" s="10">
        <f t="shared" si="10"/>
        <v>684000</v>
      </c>
      <c r="H82" s="9">
        <v>4500000</v>
      </c>
      <c r="I82" s="11" t="s">
        <v>387</v>
      </c>
      <c r="J82" s="11" t="s">
        <v>388</v>
      </c>
      <c r="K82" s="12"/>
      <c r="L82" s="12"/>
      <c r="M82" s="12"/>
      <c r="N82" s="12"/>
      <c r="O82" s="12"/>
      <c r="P82" s="12"/>
      <c r="Q82" s="13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>
        <v>0</v>
      </c>
      <c r="BI82" s="12">
        <v>0</v>
      </c>
      <c r="BJ82" s="12"/>
      <c r="BK82" s="12">
        <v>100000</v>
      </c>
      <c r="BL82" s="12">
        <v>80000</v>
      </c>
      <c r="BM82" s="12">
        <v>80000</v>
      </c>
      <c r="BN82" s="12">
        <f t="shared" si="8"/>
        <v>260000</v>
      </c>
      <c r="BO82" s="12">
        <v>80000</v>
      </c>
      <c r="BP82" s="12">
        <v>100000</v>
      </c>
      <c r="BQ82" s="12">
        <v>50000</v>
      </c>
      <c r="BR82" s="12">
        <v>100000</v>
      </c>
      <c r="BS82" s="12">
        <v>0</v>
      </c>
      <c r="BT82" s="14">
        <f t="shared" si="9"/>
        <v>590000</v>
      </c>
      <c r="BU82" s="14">
        <f t="shared" si="7"/>
        <v>94000</v>
      </c>
      <c r="BV82" s="10">
        <v>20000</v>
      </c>
      <c r="BW82" s="27"/>
      <c r="BY82" s="28"/>
    </row>
    <row r="83" spans="1:77" s="26" customFormat="1" ht="52.5" customHeight="1" x14ac:dyDescent="0.2">
      <c r="A83" s="22">
        <v>1255</v>
      </c>
      <c r="B83" s="6" t="s">
        <v>91</v>
      </c>
      <c r="C83" s="7" t="s">
        <v>590</v>
      </c>
      <c r="D83" s="8" t="s">
        <v>297</v>
      </c>
      <c r="E83" s="23" t="s">
        <v>238</v>
      </c>
      <c r="F83" s="9">
        <v>1010000</v>
      </c>
      <c r="G83" s="10">
        <f t="shared" si="10"/>
        <v>202000</v>
      </c>
      <c r="H83" s="9">
        <v>3810000</v>
      </c>
      <c r="I83" s="11" t="s">
        <v>86</v>
      </c>
      <c r="J83" s="11" t="s">
        <v>591</v>
      </c>
      <c r="K83" s="12"/>
      <c r="L83" s="12"/>
      <c r="M83" s="12"/>
      <c r="N83" s="12"/>
      <c r="O83" s="12"/>
      <c r="P83" s="12"/>
      <c r="Q83" s="13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>
        <f t="shared" si="8"/>
        <v>0</v>
      </c>
      <c r="BO83" s="12"/>
      <c r="BP83" s="12"/>
      <c r="BQ83" s="12">
        <v>50000</v>
      </c>
      <c r="BR83" s="12">
        <v>80000</v>
      </c>
      <c r="BS83" s="12">
        <v>0</v>
      </c>
      <c r="BT83" s="14">
        <f t="shared" si="9"/>
        <v>130000</v>
      </c>
      <c r="BU83" s="14">
        <f t="shared" si="7"/>
        <v>72000</v>
      </c>
      <c r="BV83" s="10">
        <v>20000</v>
      </c>
      <c r="BW83" s="27"/>
      <c r="BY83" s="28"/>
    </row>
    <row r="84" spans="1:77" s="26" customFormat="1" ht="129" customHeight="1" x14ac:dyDescent="0.2">
      <c r="A84" s="15">
        <v>761</v>
      </c>
      <c r="B84" s="7" t="s">
        <v>413</v>
      </c>
      <c r="C84" s="15" t="s">
        <v>414</v>
      </c>
      <c r="D84" s="8" t="s">
        <v>74</v>
      </c>
      <c r="E84" s="23" t="s">
        <v>415</v>
      </c>
      <c r="F84" s="10">
        <v>46208780</v>
      </c>
      <c r="G84" s="10">
        <f>0.2*F84</f>
        <v>9241756</v>
      </c>
      <c r="H84" s="9">
        <v>54906552</v>
      </c>
      <c r="I84" s="11" t="s">
        <v>401</v>
      </c>
      <c r="J84" s="11" t="s">
        <v>416</v>
      </c>
      <c r="K84" s="12"/>
      <c r="L84" s="12"/>
      <c r="M84" s="12"/>
      <c r="N84" s="12"/>
      <c r="O84" s="12"/>
      <c r="P84" s="12"/>
      <c r="Q84" s="13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>
        <v>0</v>
      </c>
      <c r="AX84" s="12">
        <v>0</v>
      </c>
      <c r="AY84" s="12">
        <v>0</v>
      </c>
      <c r="AZ84" s="12">
        <v>300000</v>
      </c>
      <c r="BA84" s="12">
        <v>400000</v>
      </c>
      <c r="BB84" s="12">
        <v>400000</v>
      </c>
      <c r="BC84" s="12">
        <v>400000</v>
      </c>
      <c r="BD84" s="12">
        <v>400000</v>
      </c>
      <c r="BE84" s="12">
        <v>400000</v>
      </c>
      <c r="BF84" s="12">
        <v>400000</v>
      </c>
      <c r="BG84" s="12">
        <v>400000</v>
      </c>
      <c r="BH84" s="12">
        <v>400000</v>
      </c>
      <c r="BI84" s="12">
        <v>400000</v>
      </c>
      <c r="BJ84" s="12">
        <v>400000</v>
      </c>
      <c r="BK84" s="12">
        <v>300000</v>
      </c>
      <c r="BL84" s="12">
        <v>300000</v>
      </c>
      <c r="BM84" s="12">
        <v>400000</v>
      </c>
      <c r="BN84" s="12">
        <f t="shared" si="8"/>
        <v>5300000</v>
      </c>
      <c r="BO84" s="12">
        <v>300000</v>
      </c>
      <c r="BP84" s="12">
        <v>400000</v>
      </c>
      <c r="BQ84" s="12">
        <v>300000</v>
      </c>
      <c r="BR84" s="12">
        <v>200000</v>
      </c>
      <c r="BS84" s="12">
        <v>200000</v>
      </c>
      <c r="BT84" s="14">
        <f t="shared" si="9"/>
        <v>6700000</v>
      </c>
      <c r="BU84" s="14">
        <f t="shared" si="7"/>
        <v>2541756</v>
      </c>
      <c r="BV84" s="10">
        <v>1000000</v>
      </c>
      <c r="BW84" s="27"/>
      <c r="BY84" s="28"/>
    </row>
    <row r="85" spans="1:77" s="26" customFormat="1" ht="72" customHeight="1" x14ac:dyDescent="0.2">
      <c r="A85" s="22">
        <v>1072</v>
      </c>
      <c r="B85" s="6" t="s">
        <v>228</v>
      </c>
      <c r="C85" s="7" t="s">
        <v>607</v>
      </c>
      <c r="D85" s="8" t="s">
        <v>123</v>
      </c>
      <c r="E85" s="23" t="s">
        <v>106</v>
      </c>
      <c r="F85" s="9">
        <v>7122940</v>
      </c>
      <c r="G85" s="10">
        <f t="shared" ref="G85:G115" si="11">F85*0.2</f>
        <v>1424588</v>
      </c>
      <c r="H85" s="9">
        <v>7540926</v>
      </c>
      <c r="I85" s="11" t="s">
        <v>608</v>
      </c>
      <c r="J85" s="11" t="s">
        <v>609</v>
      </c>
      <c r="K85" s="12"/>
      <c r="L85" s="12"/>
      <c r="M85" s="12"/>
      <c r="N85" s="12"/>
      <c r="O85" s="12"/>
      <c r="P85" s="12"/>
      <c r="Q85" s="13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>
        <v>0</v>
      </c>
      <c r="BI85" s="12">
        <v>0</v>
      </c>
      <c r="BJ85" s="12">
        <v>0</v>
      </c>
      <c r="BK85" s="12">
        <v>200000</v>
      </c>
      <c r="BL85" s="12">
        <v>100000</v>
      </c>
      <c r="BM85" s="12">
        <v>200000</v>
      </c>
      <c r="BN85" s="12">
        <f t="shared" si="8"/>
        <v>500000</v>
      </c>
      <c r="BO85" s="12">
        <v>100000</v>
      </c>
      <c r="BP85" s="12">
        <v>200000</v>
      </c>
      <c r="BQ85" s="12">
        <v>100000</v>
      </c>
      <c r="BR85" s="12">
        <v>100000</v>
      </c>
      <c r="BS85" s="12">
        <v>100000</v>
      </c>
      <c r="BT85" s="14">
        <f t="shared" si="9"/>
        <v>1100000</v>
      </c>
      <c r="BU85" s="14">
        <f t="shared" si="7"/>
        <v>324588</v>
      </c>
      <c r="BV85" s="10">
        <v>200000</v>
      </c>
      <c r="BW85" s="27"/>
      <c r="BY85" s="28"/>
    </row>
    <row r="86" spans="1:77" s="26" customFormat="1" ht="81.75" customHeight="1" x14ac:dyDescent="0.2">
      <c r="A86" s="15">
        <v>1009</v>
      </c>
      <c r="B86" s="6" t="s">
        <v>228</v>
      </c>
      <c r="C86" s="7" t="s">
        <v>229</v>
      </c>
      <c r="D86" s="8" t="s">
        <v>74</v>
      </c>
      <c r="E86" s="23" t="s">
        <v>230</v>
      </c>
      <c r="F86" s="9">
        <v>12329267</v>
      </c>
      <c r="G86" s="10">
        <f t="shared" si="11"/>
        <v>2465853.4</v>
      </c>
      <c r="H86" s="9">
        <v>14911459</v>
      </c>
      <c r="I86" s="11" t="s">
        <v>231</v>
      </c>
      <c r="J86" s="11" t="s">
        <v>232</v>
      </c>
      <c r="K86" s="12"/>
      <c r="L86" s="12"/>
      <c r="M86" s="12"/>
      <c r="N86" s="12"/>
      <c r="O86" s="12"/>
      <c r="P86" s="12"/>
      <c r="Q86" s="13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>
        <v>0</v>
      </c>
      <c r="BF86" s="12">
        <v>200000</v>
      </c>
      <c r="BG86" s="12">
        <v>200000</v>
      </c>
      <c r="BH86" s="12">
        <v>200000</v>
      </c>
      <c r="BI86" s="12">
        <v>100000</v>
      </c>
      <c r="BJ86" s="12">
        <v>100000</v>
      </c>
      <c r="BK86" s="12">
        <v>100000</v>
      </c>
      <c r="BL86" s="12"/>
      <c r="BM86" s="12">
        <v>200000</v>
      </c>
      <c r="BN86" s="12">
        <f t="shared" si="8"/>
        <v>1100000</v>
      </c>
      <c r="BO86" s="12">
        <v>100000</v>
      </c>
      <c r="BP86" s="12">
        <v>100000</v>
      </c>
      <c r="BQ86" s="12">
        <v>100000</v>
      </c>
      <c r="BR86" s="12">
        <v>100000</v>
      </c>
      <c r="BS86" s="12">
        <v>100000</v>
      </c>
      <c r="BT86" s="14">
        <f t="shared" si="9"/>
        <v>1600000</v>
      </c>
      <c r="BU86" s="14">
        <f t="shared" si="7"/>
        <v>865853.39999999991</v>
      </c>
      <c r="BV86" s="10">
        <v>400000</v>
      </c>
      <c r="BW86" s="27"/>
      <c r="BY86" s="28"/>
    </row>
    <row r="87" spans="1:77" s="26" customFormat="1" ht="99" customHeight="1" x14ac:dyDescent="0.2">
      <c r="A87" s="6">
        <v>936</v>
      </c>
      <c r="B87" s="6" t="s">
        <v>228</v>
      </c>
      <c r="C87" s="7" t="s">
        <v>596</v>
      </c>
      <c r="D87" s="8" t="s">
        <v>74</v>
      </c>
      <c r="E87" s="23" t="s">
        <v>593</v>
      </c>
      <c r="F87" s="10">
        <v>19532579</v>
      </c>
      <c r="G87" s="10">
        <f t="shared" si="11"/>
        <v>3906515.8000000003</v>
      </c>
      <c r="H87" s="9">
        <v>22446360</v>
      </c>
      <c r="I87" s="11" t="s">
        <v>597</v>
      </c>
      <c r="J87" s="11" t="s">
        <v>598</v>
      </c>
      <c r="K87" s="12"/>
      <c r="L87" s="12"/>
      <c r="M87" s="12"/>
      <c r="N87" s="12"/>
      <c r="O87" s="12"/>
      <c r="P87" s="12"/>
      <c r="Q87" s="13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>
        <v>0</v>
      </c>
      <c r="BD87" s="12">
        <v>0</v>
      </c>
      <c r="BE87" s="12">
        <v>400000</v>
      </c>
      <c r="BF87" s="12">
        <v>400000</v>
      </c>
      <c r="BG87" s="12">
        <v>400000</v>
      </c>
      <c r="BH87" s="12">
        <v>350000</v>
      </c>
      <c r="BI87" s="12">
        <v>350000</v>
      </c>
      <c r="BJ87" s="12">
        <v>350000</v>
      </c>
      <c r="BK87" s="12">
        <v>200000</v>
      </c>
      <c r="BL87" s="12">
        <v>200000</v>
      </c>
      <c r="BM87" s="12">
        <v>200000</v>
      </c>
      <c r="BN87" s="12">
        <f t="shared" si="8"/>
        <v>2850000</v>
      </c>
      <c r="BO87" s="12">
        <v>200000</v>
      </c>
      <c r="BP87" s="12">
        <v>100000</v>
      </c>
      <c r="BQ87" s="12">
        <v>100000</v>
      </c>
      <c r="BR87" s="12">
        <v>100000</v>
      </c>
      <c r="BS87" s="12">
        <v>100000</v>
      </c>
      <c r="BT87" s="14">
        <f t="shared" si="9"/>
        <v>3450000</v>
      </c>
      <c r="BU87" s="14">
        <f t="shared" si="7"/>
        <v>456515.80000000028</v>
      </c>
      <c r="BV87" s="10">
        <v>300000</v>
      </c>
      <c r="BW87" s="27"/>
      <c r="BY87" s="28"/>
    </row>
    <row r="88" spans="1:77" s="26" customFormat="1" ht="67.5" x14ac:dyDescent="0.2">
      <c r="A88" s="22">
        <v>1195</v>
      </c>
      <c r="B88" s="6" t="s">
        <v>204</v>
      </c>
      <c r="C88" s="7" t="s">
        <v>310</v>
      </c>
      <c r="D88" s="8" t="s">
        <v>74</v>
      </c>
      <c r="E88" s="23" t="s">
        <v>140</v>
      </c>
      <c r="F88" s="9">
        <v>1367596</v>
      </c>
      <c r="G88" s="10">
        <f t="shared" si="11"/>
        <v>273519.2</v>
      </c>
      <c r="H88" s="9">
        <v>1499175</v>
      </c>
      <c r="I88" s="11" t="s">
        <v>311</v>
      </c>
      <c r="J88" s="11" t="s">
        <v>312</v>
      </c>
      <c r="K88" s="12"/>
      <c r="L88" s="12"/>
      <c r="M88" s="12"/>
      <c r="N88" s="12"/>
      <c r="O88" s="12"/>
      <c r="P88" s="12"/>
      <c r="Q88" s="13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>
        <f t="shared" si="8"/>
        <v>0</v>
      </c>
      <c r="BO88" s="12"/>
      <c r="BP88" s="12"/>
      <c r="BQ88" s="12"/>
      <c r="BR88" s="12">
        <v>0</v>
      </c>
      <c r="BS88" s="12">
        <v>0</v>
      </c>
      <c r="BT88" s="14">
        <f t="shared" si="9"/>
        <v>0</v>
      </c>
      <c r="BU88" s="14">
        <f t="shared" si="7"/>
        <v>273519.2</v>
      </c>
      <c r="BV88" s="10">
        <v>100000</v>
      </c>
      <c r="BW88" s="27"/>
      <c r="BY88" s="28"/>
    </row>
    <row r="89" spans="1:77" s="26" customFormat="1" ht="67.5" x14ac:dyDescent="0.2">
      <c r="A89" s="22">
        <v>1204</v>
      </c>
      <c r="B89" s="6" t="s">
        <v>204</v>
      </c>
      <c r="C89" s="7" t="s">
        <v>321</v>
      </c>
      <c r="D89" s="8" t="s">
        <v>74</v>
      </c>
      <c r="E89" s="23" t="s">
        <v>140</v>
      </c>
      <c r="F89" s="9">
        <v>6689279</v>
      </c>
      <c r="G89" s="10">
        <f t="shared" si="11"/>
        <v>1337855.8</v>
      </c>
      <c r="H89" s="9">
        <v>7322866</v>
      </c>
      <c r="I89" s="11" t="s">
        <v>311</v>
      </c>
      <c r="J89" s="11" t="s">
        <v>312</v>
      </c>
      <c r="K89" s="12"/>
      <c r="L89" s="12"/>
      <c r="M89" s="12"/>
      <c r="N89" s="12"/>
      <c r="O89" s="12"/>
      <c r="P89" s="12"/>
      <c r="Q89" s="13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>
        <f t="shared" si="8"/>
        <v>0</v>
      </c>
      <c r="BO89" s="12"/>
      <c r="BP89" s="12"/>
      <c r="BQ89" s="12"/>
      <c r="BR89" s="12">
        <v>0</v>
      </c>
      <c r="BS89" s="12">
        <v>0</v>
      </c>
      <c r="BT89" s="14">
        <f t="shared" si="9"/>
        <v>0</v>
      </c>
      <c r="BU89" s="14">
        <f t="shared" si="7"/>
        <v>1337855.8</v>
      </c>
      <c r="BV89" s="10">
        <v>100000</v>
      </c>
      <c r="BW89" s="27"/>
      <c r="BY89" s="28"/>
    </row>
    <row r="90" spans="1:77" s="26" customFormat="1" ht="67.5" x14ac:dyDescent="0.2">
      <c r="A90" s="22">
        <v>1205</v>
      </c>
      <c r="B90" s="6" t="s">
        <v>204</v>
      </c>
      <c r="C90" s="7" t="s">
        <v>322</v>
      </c>
      <c r="D90" s="8" t="s">
        <v>74</v>
      </c>
      <c r="E90" s="23" t="s">
        <v>140</v>
      </c>
      <c r="F90" s="9">
        <v>5924690</v>
      </c>
      <c r="G90" s="10">
        <f t="shared" si="11"/>
        <v>1184938</v>
      </c>
      <c r="H90" s="9">
        <v>6494715</v>
      </c>
      <c r="I90" s="11" t="s">
        <v>311</v>
      </c>
      <c r="J90" s="11" t="s">
        <v>312</v>
      </c>
      <c r="K90" s="12"/>
      <c r="L90" s="12"/>
      <c r="M90" s="12"/>
      <c r="N90" s="12"/>
      <c r="O90" s="12"/>
      <c r="P90" s="12"/>
      <c r="Q90" s="13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>
        <f t="shared" si="8"/>
        <v>0</v>
      </c>
      <c r="BO90" s="12"/>
      <c r="BP90" s="12"/>
      <c r="BQ90" s="12"/>
      <c r="BR90" s="12">
        <v>0</v>
      </c>
      <c r="BS90" s="12">
        <v>0</v>
      </c>
      <c r="BT90" s="14">
        <f t="shared" si="9"/>
        <v>0</v>
      </c>
      <c r="BU90" s="14">
        <f t="shared" si="7"/>
        <v>1184938</v>
      </c>
      <c r="BV90" s="10">
        <v>100000</v>
      </c>
      <c r="BW90" s="27"/>
      <c r="BY90" s="28"/>
    </row>
    <row r="91" spans="1:77" s="26" customFormat="1" ht="67.5" x14ac:dyDescent="0.2">
      <c r="A91" s="22">
        <v>1206</v>
      </c>
      <c r="B91" s="6" t="s">
        <v>204</v>
      </c>
      <c r="C91" s="7" t="s">
        <v>323</v>
      </c>
      <c r="D91" s="8" t="s">
        <v>74</v>
      </c>
      <c r="E91" s="23" t="s">
        <v>140</v>
      </c>
      <c r="F91" s="9">
        <v>16031203</v>
      </c>
      <c r="G91" s="10">
        <f t="shared" si="11"/>
        <v>3206240.6</v>
      </c>
      <c r="H91" s="9">
        <v>17575594</v>
      </c>
      <c r="I91" s="11" t="s">
        <v>311</v>
      </c>
      <c r="J91" s="11" t="s">
        <v>312</v>
      </c>
      <c r="K91" s="12"/>
      <c r="L91" s="12"/>
      <c r="M91" s="12"/>
      <c r="N91" s="12"/>
      <c r="O91" s="12"/>
      <c r="P91" s="12"/>
      <c r="Q91" s="13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>
        <f t="shared" si="8"/>
        <v>0</v>
      </c>
      <c r="BO91" s="12"/>
      <c r="BP91" s="12"/>
      <c r="BQ91" s="12"/>
      <c r="BR91" s="12">
        <v>0</v>
      </c>
      <c r="BS91" s="12">
        <v>0</v>
      </c>
      <c r="BT91" s="14">
        <f t="shared" si="9"/>
        <v>0</v>
      </c>
      <c r="BU91" s="14">
        <f t="shared" si="7"/>
        <v>3206240.6</v>
      </c>
      <c r="BV91" s="10">
        <v>100000</v>
      </c>
      <c r="BW91" s="27"/>
      <c r="BY91" s="28"/>
    </row>
    <row r="92" spans="1:77" s="26" customFormat="1" ht="67.5" x14ac:dyDescent="0.2">
      <c r="A92" s="22">
        <v>1207</v>
      </c>
      <c r="B92" s="6" t="s">
        <v>204</v>
      </c>
      <c r="C92" s="7" t="s">
        <v>324</v>
      </c>
      <c r="D92" s="8" t="s">
        <v>74</v>
      </c>
      <c r="E92" s="23" t="s">
        <v>140</v>
      </c>
      <c r="F92" s="9">
        <v>5924690</v>
      </c>
      <c r="G92" s="10">
        <f t="shared" si="11"/>
        <v>1184938</v>
      </c>
      <c r="H92" s="9">
        <v>6494715</v>
      </c>
      <c r="I92" s="11" t="s">
        <v>311</v>
      </c>
      <c r="J92" s="11" t="s">
        <v>312</v>
      </c>
      <c r="K92" s="12"/>
      <c r="L92" s="12"/>
      <c r="M92" s="12"/>
      <c r="N92" s="12"/>
      <c r="O92" s="12"/>
      <c r="P92" s="12"/>
      <c r="Q92" s="13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>
        <f t="shared" si="8"/>
        <v>0</v>
      </c>
      <c r="BO92" s="12"/>
      <c r="BP92" s="12"/>
      <c r="BQ92" s="12"/>
      <c r="BR92" s="12">
        <v>0</v>
      </c>
      <c r="BS92" s="12">
        <v>0</v>
      </c>
      <c r="BT92" s="14">
        <f t="shared" si="9"/>
        <v>0</v>
      </c>
      <c r="BU92" s="14">
        <f t="shared" si="7"/>
        <v>1184938</v>
      </c>
      <c r="BV92" s="10">
        <v>100000</v>
      </c>
      <c r="BW92" s="27"/>
      <c r="BY92" s="28"/>
    </row>
    <row r="93" spans="1:77" s="26" customFormat="1" ht="67.5" x14ac:dyDescent="0.2">
      <c r="A93" s="22">
        <v>1208</v>
      </c>
      <c r="B93" s="6" t="s">
        <v>204</v>
      </c>
      <c r="C93" s="7" t="s">
        <v>325</v>
      </c>
      <c r="D93" s="8" t="s">
        <v>74</v>
      </c>
      <c r="E93" s="23" t="s">
        <v>140</v>
      </c>
      <c r="F93" s="9">
        <v>6689279</v>
      </c>
      <c r="G93" s="10">
        <f t="shared" si="11"/>
        <v>1337855.8</v>
      </c>
      <c r="H93" s="9">
        <v>7332866</v>
      </c>
      <c r="I93" s="11" t="s">
        <v>311</v>
      </c>
      <c r="J93" s="11" t="s">
        <v>312</v>
      </c>
      <c r="K93" s="12"/>
      <c r="L93" s="12"/>
      <c r="M93" s="12"/>
      <c r="N93" s="12"/>
      <c r="O93" s="12"/>
      <c r="P93" s="12"/>
      <c r="Q93" s="13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>
        <f t="shared" si="8"/>
        <v>0</v>
      </c>
      <c r="BO93" s="12"/>
      <c r="BP93" s="12"/>
      <c r="BQ93" s="12"/>
      <c r="BR93" s="12">
        <v>0</v>
      </c>
      <c r="BS93" s="12">
        <v>0</v>
      </c>
      <c r="BT93" s="14">
        <f t="shared" si="9"/>
        <v>0</v>
      </c>
      <c r="BU93" s="14">
        <f t="shared" si="7"/>
        <v>1337855.8</v>
      </c>
      <c r="BV93" s="10">
        <v>100000</v>
      </c>
      <c r="BW93" s="27"/>
      <c r="BY93" s="28"/>
    </row>
    <row r="94" spans="1:77" s="26" customFormat="1" ht="67.5" x14ac:dyDescent="0.2">
      <c r="A94" s="22">
        <v>1209</v>
      </c>
      <c r="B94" s="6" t="s">
        <v>204</v>
      </c>
      <c r="C94" s="7" t="s">
        <v>326</v>
      </c>
      <c r="D94" s="8" t="s">
        <v>74</v>
      </c>
      <c r="E94" s="23" t="s">
        <v>140</v>
      </c>
      <c r="F94" s="9">
        <v>4763755</v>
      </c>
      <c r="G94" s="10">
        <f t="shared" si="11"/>
        <v>952751</v>
      </c>
      <c r="H94" s="9">
        <v>5222084</v>
      </c>
      <c r="I94" s="11" t="s">
        <v>311</v>
      </c>
      <c r="J94" s="11" t="s">
        <v>312</v>
      </c>
      <c r="K94" s="12"/>
      <c r="L94" s="12"/>
      <c r="M94" s="12"/>
      <c r="N94" s="12"/>
      <c r="O94" s="12"/>
      <c r="P94" s="12"/>
      <c r="Q94" s="13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>
        <f t="shared" si="8"/>
        <v>0</v>
      </c>
      <c r="BO94" s="12"/>
      <c r="BP94" s="12"/>
      <c r="BQ94" s="12"/>
      <c r="BR94" s="12">
        <v>0</v>
      </c>
      <c r="BS94" s="12">
        <v>0</v>
      </c>
      <c r="BT94" s="14">
        <f t="shared" si="9"/>
        <v>0</v>
      </c>
      <c r="BU94" s="14">
        <f t="shared" si="7"/>
        <v>952751</v>
      </c>
      <c r="BV94" s="10">
        <v>100000</v>
      </c>
      <c r="BW94" s="27"/>
      <c r="BY94" s="28"/>
    </row>
    <row r="95" spans="1:77" s="26" customFormat="1" ht="67.5" x14ac:dyDescent="0.2">
      <c r="A95" s="22">
        <v>1210</v>
      </c>
      <c r="B95" s="6" t="s">
        <v>204</v>
      </c>
      <c r="C95" s="7" t="s">
        <v>327</v>
      </c>
      <c r="D95" s="8" t="s">
        <v>74</v>
      </c>
      <c r="E95" s="23" t="s">
        <v>140</v>
      </c>
      <c r="F95" s="9">
        <v>6494912</v>
      </c>
      <c r="G95" s="10">
        <f t="shared" si="11"/>
        <v>1298982.4000000001</v>
      </c>
      <c r="H95" s="9">
        <v>7119799</v>
      </c>
      <c r="I95" s="11" t="s">
        <v>311</v>
      </c>
      <c r="J95" s="11" t="s">
        <v>312</v>
      </c>
      <c r="K95" s="12"/>
      <c r="L95" s="12"/>
      <c r="M95" s="12"/>
      <c r="N95" s="12"/>
      <c r="O95" s="12"/>
      <c r="P95" s="12"/>
      <c r="Q95" s="13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>
        <f t="shared" si="8"/>
        <v>0</v>
      </c>
      <c r="BO95" s="12"/>
      <c r="BP95" s="12"/>
      <c r="BQ95" s="12"/>
      <c r="BR95" s="12">
        <v>0</v>
      </c>
      <c r="BS95" s="12">
        <v>0</v>
      </c>
      <c r="BT95" s="14">
        <f t="shared" si="9"/>
        <v>0</v>
      </c>
      <c r="BU95" s="14">
        <f t="shared" si="7"/>
        <v>1298982.4000000001</v>
      </c>
      <c r="BV95" s="10">
        <v>100000</v>
      </c>
      <c r="BW95" s="27"/>
      <c r="BY95" s="28"/>
    </row>
    <row r="96" spans="1:77" s="26" customFormat="1" ht="67.5" x14ac:dyDescent="0.2">
      <c r="A96" s="22">
        <v>1211</v>
      </c>
      <c r="B96" s="6" t="s">
        <v>204</v>
      </c>
      <c r="C96" s="7" t="s">
        <v>328</v>
      </c>
      <c r="D96" s="8" t="s">
        <v>74</v>
      </c>
      <c r="E96" s="23" t="s">
        <v>140</v>
      </c>
      <c r="F96" s="9">
        <v>13544239</v>
      </c>
      <c r="G96" s="10">
        <f t="shared" si="11"/>
        <v>2708847.8000000003</v>
      </c>
      <c r="H96" s="9">
        <v>14847354</v>
      </c>
      <c r="I96" s="11" t="s">
        <v>311</v>
      </c>
      <c r="J96" s="11" t="s">
        <v>312</v>
      </c>
      <c r="K96" s="12"/>
      <c r="L96" s="12"/>
      <c r="M96" s="12"/>
      <c r="N96" s="12"/>
      <c r="O96" s="12"/>
      <c r="P96" s="12"/>
      <c r="Q96" s="13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>
        <f t="shared" si="8"/>
        <v>0</v>
      </c>
      <c r="BO96" s="12"/>
      <c r="BP96" s="12"/>
      <c r="BQ96" s="12"/>
      <c r="BR96" s="12">
        <v>0</v>
      </c>
      <c r="BS96" s="12">
        <v>0</v>
      </c>
      <c r="BT96" s="14">
        <f t="shared" si="9"/>
        <v>0</v>
      </c>
      <c r="BU96" s="14">
        <f t="shared" si="7"/>
        <v>2708847.8000000003</v>
      </c>
      <c r="BV96" s="10">
        <v>100000</v>
      </c>
      <c r="BW96" s="27"/>
      <c r="BY96" s="28"/>
    </row>
    <row r="97" spans="1:77" s="26" customFormat="1" ht="67.5" x14ac:dyDescent="0.2">
      <c r="A97" s="22">
        <v>1212</v>
      </c>
      <c r="B97" s="6" t="s">
        <v>204</v>
      </c>
      <c r="C97" s="7" t="s">
        <v>329</v>
      </c>
      <c r="D97" s="8" t="s">
        <v>74</v>
      </c>
      <c r="E97" s="23" t="s">
        <v>140</v>
      </c>
      <c r="F97" s="9">
        <v>6494912</v>
      </c>
      <c r="G97" s="10">
        <f t="shared" si="11"/>
        <v>1298982.4000000001</v>
      </c>
      <c r="H97" s="9">
        <v>7119799</v>
      </c>
      <c r="I97" s="11" t="s">
        <v>311</v>
      </c>
      <c r="J97" s="11" t="s">
        <v>312</v>
      </c>
      <c r="K97" s="12"/>
      <c r="L97" s="12"/>
      <c r="M97" s="12"/>
      <c r="N97" s="12"/>
      <c r="O97" s="12"/>
      <c r="P97" s="12"/>
      <c r="Q97" s="13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>
        <f t="shared" si="8"/>
        <v>0</v>
      </c>
      <c r="BO97" s="12"/>
      <c r="BP97" s="12"/>
      <c r="BQ97" s="12"/>
      <c r="BR97" s="12">
        <v>0</v>
      </c>
      <c r="BS97" s="12">
        <v>0</v>
      </c>
      <c r="BT97" s="14">
        <f t="shared" si="9"/>
        <v>0</v>
      </c>
      <c r="BU97" s="14">
        <f t="shared" si="7"/>
        <v>1298982.4000000001</v>
      </c>
      <c r="BV97" s="10">
        <v>100000</v>
      </c>
      <c r="BW97" s="27"/>
      <c r="BY97" s="28"/>
    </row>
    <row r="98" spans="1:77" s="26" customFormat="1" ht="67.5" x14ac:dyDescent="0.2">
      <c r="A98" s="22">
        <v>1196</v>
      </c>
      <c r="B98" s="6" t="s">
        <v>204</v>
      </c>
      <c r="C98" s="7" t="s">
        <v>313</v>
      </c>
      <c r="D98" s="8" t="s">
        <v>74</v>
      </c>
      <c r="E98" s="23" t="s">
        <v>140</v>
      </c>
      <c r="F98" s="9">
        <v>12024427</v>
      </c>
      <c r="G98" s="10">
        <f t="shared" si="11"/>
        <v>2404885.4</v>
      </c>
      <c r="H98" s="9">
        <v>13181318</v>
      </c>
      <c r="I98" s="11" t="s">
        <v>311</v>
      </c>
      <c r="J98" s="11" t="s">
        <v>312</v>
      </c>
      <c r="K98" s="12"/>
      <c r="L98" s="12"/>
      <c r="M98" s="12"/>
      <c r="N98" s="12"/>
      <c r="O98" s="12"/>
      <c r="P98" s="12"/>
      <c r="Q98" s="13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>
        <f t="shared" si="8"/>
        <v>0</v>
      </c>
      <c r="BO98" s="12"/>
      <c r="BP98" s="12"/>
      <c r="BQ98" s="12"/>
      <c r="BR98" s="12">
        <v>0</v>
      </c>
      <c r="BS98" s="12">
        <v>0</v>
      </c>
      <c r="BT98" s="14">
        <f t="shared" si="9"/>
        <v>0</v>
      </c>
      <c r="BU98" s="14">
        <f t="shared" si="7"/>
        <v>2404885.4</v>
      </c>
      <c r="BV98" s="10">
        <v>100000</v>
      </c>
      <c r="BW98" s="27"/>
      <c r="BY98" s="28"/>
    </row>
    <row r="99" spans="1:77" s="26" customFormat="1" ht="67.5" x14ac:dyDescent="0.2">
      <c r="A99" s="22">
        <v>1213</v>
      </c>
      <c r="B99" s="6" t="s">
        <v>204</v>
      </c>
      <c r="C99" s="7" t="s">
        <v>330</v>
      </c>
      <c r="D99" s="8" t="s">
        <v>74</v>
      </c>
      <c r="E99" s="23" t="s">
        <v>140</v>
      </c>
      <c r="F99" s="9">
        <v>4783075</v>
      </c>
      <c r="G99" s="10">
        <f t="shared" si="11"/>
        <v>956615</v>
      </c>
      <c r="H99" s="9">
        <v>5243263</v>
      </c>
      <c r="I99" s="11" t="s">
        <v>311</v>
      </c>
      <c r="J99" s="11" t="s">
        <v>312</v>
      </c>
      <c r="K99" s="12"/>
      <c r="L99" s="12"/>
      <c r="M99" s="12"/>
      <c r="N99" s="12"/>
      <c r="O99" s="12"/>
      <c r="P99" s="12"/>
      <c r="Q99" s="13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>
        <f t="shared" si="8"/>
        <v>0</v>
      </c>
      <c r="BO99" s="12"/>
      <c r="BP99" s="12"/>
      <c r="BQ99" s="12"/>
      <c r="BR99" s="12">
        <v>0</v>
      </c>
      <c r="BS99" s="12">
        <v>0</v>
      </c>
      <c r="BT99" s="14">
        <f t="shared" si="9"/>
        <v>0</v>
      </c>
      <c r="BU99" s="14">
        <f t="shared" si="7"/>
        <v>956615</v>
      </c>
      <c r="BV99" s="10">
        <v>100000</v>
      </c>
      <c r="BW99" s="27"/>
      <c r="BY99" s="28"/>
    </row>
    <row r="100" spans="1:77" s="26" customFormat="1" ht="67.5" x14ac:dyDescent="0.2">
      <c r="A100" s="22">
        <v>1214</v>
      </c>
      <c r="B100" s="6" t="s">
        <v>204</v>
      </c>
      <c r="C100" s="7" t="s">
        <v>331</v>
      </c>
      <c r="D100" s="8" t="s">
        <v>74</v>
      </c>
      <c r="E100" s="23" t="s">
        <v>140</v>
      </c>
      <c r="F100" s="9">
        <v>6689279</v>
      </c>
      <c r="G100" s="10">
        <f t="shared" si="11"/>
        <v>1337855.8</v>
      </c>
      <c r="H100" s="9">
        <v>7322866</v>
      </c>
      <c r="I100" s="11" t="s">
        <v>311</v>
      </c>
      <c r="J100" s="11" t="s">
        <v>312</v>
      </c>
      <c r="K100" s="12"/>
      <c r="L100" s="12"/>
      <c r="M100" s="12"/>
      <c r="N100" s="12"/>
      <c r="O100" s="12"/>
      <c r="P100" s="12"/>
      <c r="Q100" s="13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>
        <f t="shared" si="8"/>
        <v>0</v>
      </c>
      <c r="BO100" s="12"/>
      <c r="BP100" s="12"/>
      <c r="BQ100" s="12"/>
      <c r="BR100" s="12">
        <v>0</v>
      </c>
      <c r="BS100" s="12">
        <v>0</v>
      </c>
      <c r="BT100" s="14">
        <f t="shared" si="9"/>
        <v>0</v>
      </c>
      <c r="BU100" s="14">
        <f t="shared" si="7"/>
        <v>1337855.8</v>
      </c>
      <c r="BV100" s="10">
        <v>100000</v>
      </c>
      <c r="BW100" s="27"/>
      <c r="BY100" s="28"/>
    </row>
    <row r="101" spans="1:77" s="26" customFormat="1" ht="67.5" x14ac:dyDescent="0.2">
      <c r="A101" s="22">
        <v>1215</v>
      </c>
      <c r="B101" s="6" t="s">
        <v>204</v>
      </c>
      <c r="C101" s="7" t="s">
        <v>332</v>
      </c>
      <c r="D101" s="8" t="s">
        <v>74</v>
      </c>
      <c r="E101" s="23" t="s">
        <v>140</v>
      </c>
      <c r="F101" s="9">
        <v>5924690</v>
      </c>
      <c r="G101" s="10">
        <f t="shared" si="11"/>
        <v>1184938</v>
      </c>
      <c r="H101" s="9">
        <v>6494715</v>
      </c>
      <c r="I101" s="11" t="s">
        <v>311</v>
      </c>
      <c r="J101" s="11" t="s">
        <v>312</v>
      </c>
      <c r="K101" s="12"/>
      <c r="L101" s="12"/>
      <c r="M101" s="12"/>
      <c r="N101" s="12"/>
      <c r="O101" s="12"/>
      <c r="P101" s="12"/>
      <c r="Q101" s="13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>
        <f t="shared" si="8"/>
        <v>0</v>
      </c>
      <c r="BO101" s="12"/>
      <c r="BP101" s="12"/>
      <c r="BQ101" s="12"/>
      <c r="BR101" s="12">
        <v>0</v>
      </c>
      <c r="BS101" s="12">
        <v>0</v>
      </c>
      <c r="BT101" s="14">
        <f t="shared" si="9"/>
        <v>0</v>
      </c>
      <c r="BU101" s="14">
        <f t="shared" si="7"/>
        <v>1184938</v>
      </c>
      <c r="BV101" s="10">
        <v>100000</v>
      </c>
      <c r="BW101" s="27"/>
      <c r="BY101" s="28"/>
    </row>
    <row r="102" spans="1:77" s="26" customFormat="1" ht="81" x14ac:dyDescent="0.2">
      <c r="A102" s="22">
        <v>1216</v>
      </c>
      <c r="B102" s="6" t="s">
        <v>204</v>
      </c>
      <c r="C102" s="7" t="s">
        <v>333</v>
      </c>
      <c r="D102" s="8" t="s">
        <v>74</v>
      </c>
      <c r="E102" s="23" t="s">
        <v>140</v>
      </c>
      <c r="F102" s="9">
        <v>5218645</v>
      </c>
      <c r="G102" s="10">
        <f t="shared" si="11"/>
        <v>1043729</v>
      </c>
      <c r="H102" s="9">
        <v>5720740</v>
      </c>
      <c r="I102" s="11" t="s">
        <v>311</v>
      </c>
      <c r="J102" s="11" t="s">
        <v>312</v>
      </c>
      <c r="K102" s="12"/>
      <c r="L102" s="12"/>
      <c r="M102" s="12"/>
      <c r="N102" s="12"/>
      <c r="O102" s="12"/>
      <c r="P102" s="12"/>
      <c r="Q102" s="13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>
        <f t="shared" si="8"/>
        <v>0</v>
      </c>
      <c r="BO102" s="12"/>
      <c r="BP102" s="12"/>
      <c r="BQ102" s="12"/>
      <c r="BR102" s="12">
        <v>0</v>
      </c>
      <c r="BS102" s="12">
        <v>0</v>
      </c>
      <c r="BT102" s="14">
        <f t="shared" si="9"/>
        <v>0</v>
      </c>
      <c r="BU102" s="14">
        <f t="shared" si="7"/>
        <v>1043729</v>
      </c>
      <c r="BV102" s="10">
        <v>100000</v>
      </c>
      <c r="BW102" s="27"/>
      <c r="BY102" s="28"/>
    </row>
    <row r="103" spans="1:77" s="26" customFormat="1" ht="67.5" x14ac:dyDescent="0.2">
      <c r="A103" s="22">
        <v>1217</v>
      </c>
      <c r="B103" s="6" t="s">
        <v>204</v>
      </c>
      <c r="C103" s="7" t="s">
        <v>334</v>
      </c>
      <c r="D103" s="8" t="s">
        <v>74</v>
      </c>
      <c r="E103" s="23" t="s">
        <v>140</v>
      </c>
      <c r="F103" s="9">
        <v>5924690</v>
      </c>
      <c r="G103" s="10">
        <f t="shared" si="11"/>
        <v>1184938</v>
      </c>
      <c r="H103" s="9">
        <v>6494715</v>
      </c>
      <c r="I103" s="11" t="s">
        <v>311</v>
      </c>
      <c r="J103" s="11" t="s">
        <v>312</v>
      </c>
      <c r="K103" s="12"/>
      <c r="L103" s="12"/>
      <c r="M103" s="12"/>
      <c r="N103" s="12"/>
      <c r="O103" s="12"/>
      <c r="P103" s="12"/>
      <c r="Q103" s="13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>
        <f t="shared" si="8"/>
        <v>0</v>
      </c>
      <c r="BO103" s="12"/>
      <c r="BP103" s="12"/>
      <c r="BQ103" s="12"/>
      <c r="BR103" s="12">
        <v>0</v>
      </c>
      <c r="BS103" s="12">
        <v>0</v>
      </c>
      <c r="BT103" s="14">
        <f t="shared" si="9"/>
        <v>0</v>
      </c>
      <c r="BU103" s="14">
        <f t="shared" si="7"/>
        <v>1184938</v>
      </c>
      <c r="BV103" s="10">
        <v>100000</v>
      </c>
      <c r="BW103" s="27"/>
      <c r="BY103" s="28"/>
    </row>
    <row r="104" spans="1:77" s="26" customFormat="1" ht="67.5" x14ac:dyDescent="0.2">
      <c r="A104" s="22">
        <v>1218</v>
      </c>
      <c r="B104" s="6" t="s">
        <v>204</v>
      </c>
      <c r="C104" s="7" t="s">
        <v>335</v>
      </c>
      <c r="D104" s="8" t="s">
        <v>255</v>
      </c>
      <c r="E104" s="23" t="s">
        <v>140</v>
      </c>
      <c r="F104" s="9">
        <v>6928140</v>
      </c>
      <c r="G104" s="10">
        <f t="shared" si="11"/>
        <v>1385628</v>
      </c>
      <c r="H104" s="9">
        <v>7594709</v>
      </c>
      <c r="I104" s="11" t="s">
        <v>311</v>
      </c>
      <c r="J104" s="11" t="s">
        <v>312</v>
      </c>
      <c r="K104" s="12"/>
      <c r="L104" s="12"/>
      <c r="M104" s="12"/>
      <c r="N104" s="12"/>
      <c r="O104" s="12"/>
      <c r="P104" s="12"/>
      <c r="Q104" s="13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>
        <f t="shared" si="8"/>
        <v>0</v>
      </c>
      <c r="BO104" s="12"/>
      <c r="BP104" s="12"/>
      <c r="BQ104" s="12"/>
      <c r="BR104" s="12">
        <v>0</v>
      </c>
      <c r="BS104" s="12">
        <v>0</v>
      </c>
      <c r="BT104" s="14">
        <f t="shared" si="9"/>
        <v>0</v>
      </c>
      <c r="BU104" s="14">
        <f t="shared" si="7"/>
        <v>1385628</v>
      </c>
      <c r="BV104" s="10">
        <v>100000</v>
      </c>
      <c r="BW104" s="27"/>
      <c r="BY104" s="28"/>
    </row>
    <row r="105" spans="1:77" s="26" customFormat="1" ht="81.75" customHeight="1" x14ac:dyDescent="0.2">
      <c r="A105" s="22">
        <v>1219</v>
      </c>
      <c r="B105" s="6" t="s">
        <v>204</v>
      </c>
      <c r="C105" s="7" t="s">
        <v>336</v>
      </c>
      <c r="D105" s="8" t="s">
        <v>74</v>
      </c>
      <c r="E105" s="23" t="s">
        <v>140</v>
      </c>
      <c r="F105" s="9">
        <v>32854511</v>
      </c>
      <c r="G105" s="10">
        <f t="shared" si="11"/>
        <v>6570902.2000000002</v>
      </c>
      <c r="H105" s="9">
        <v>36015502</v>
      </c>
      <c r="I105" s="11" t="s">
        <v>311</v>
      </c>
      <c r="J105" s="11" t="s">
        <v>312</v>
      </c>
      <c r="K105" s="12"/>
      <c r="L105" s="12"/>
      <c r="M105" s="12"/>
      <c r="N105" s="12"/>
      <c r="O105" s="12"/>
      <c r="P105" s="12"/>
      <c r="Q105" s="13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>
        <f t="shared" si="8"/>
        <v>0</v>
      </c>
      <c r="BO105" s="12"/>
      <c r="BP105" s="12"/>
      <c r="BQ105" s="12"/>
      <c r="BR105" s="12">
        <v>0</v>
      </c>
      <c r="BS105" s="12">
        <v>0</v>
      </c>
      <c r="BT105" s="14">
        <f t="shared" si="9"/>
        <v>0</v>
      </c>
      <c r="BU105" s="14">
        <f t="shared" si="7"/>
        <v>6570902.2000000002</v>
      </c>
      <c r="BV105" s="10">
        <v>100000</v>
      </c>
      <c r="BW105" s="27"/>
      <c r="BY105" s="28"/>
    </row>
    <row r="106" spans="1:77" s="26" customFormat="1" ht="81" x14ac:dyDescent="0.2">
      <c r="A106" s="22">
        <v>1220</v>
      </c>
      <c r="B106" s="6" t="s">
        <v>204</v>
      </c>
      <c r="C106" s="7" t="s">
        <v>337</v>
      </c>
      <c r="D106" s="8" t="s">
        <v>297</v>
      </c>
      <c r="E106" s="23" t="s">
        <v>140</v>
      </c>
      <c r="F106" s="9">
        <v>1463609</v>
      </c>
      <c r="G106" s="10">
        <f t="shared" si="11"/>
        <v>292721.8</v>
      </c>
      <c r="H106" s="9">
        <v>1604426</v>
      </c>
      <c r="I106" s="11" t="s">
        <v>311</v>
      </c>
      <c r="J106" s="11" t="s">
        <v>312</v>
      </c>
      <c r="K106" s="12"/>
      <c r="L106" s="12"/>
      <c r="M106" s="12"/>
      <c r="N106" s="12"/>
      <c r="O106" s="12"/>
      <c r="P106" s="12"/>
      <c r="Q106" s="13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>
        <f t="shared" si="8"/>
        <v>0</v>
      </c>
      <c r="BO106" s="12"/>
      <c r="BP106" s="12"/>
      <c r="BQ106" s="12"/>
      <c r="BR106" s="12">
        <v>0</v>
      </c>
      <c r="BS106" s="12">
        <v>0</v>
      </c>
      <c r="BT106" s="14">
        <f t="shared" si="9"/>
        <v>0</v>
      </c>
      <c r="BU106" s="14">
        <f t="shared" si="7"/>
        <v>292721.8</v>
      </c>
      <c r="BV106" s="10">
        <v>100000</v>
      </c>
      <c r="BW106" s="27"/>
      <c r="BY106" s="28"/>
    </row>
    <row r="107" spans="1:77" s="26" customFormat="1" ht="67.5" x14ac:dyDescent="0.2">
      <c r="A107" s="22">
        <v>1221</v>
      </c>
      <c r="B107" s="6" t="s">
        <v>204</v>
      </c>
      <c r="C107" s="7" t="s">
        <v>338</v>
      </c>
      <c r="D107" s="8" t="s">
        <v>74</v>
      </c>
      <c r="E107" s="23" t="s">
        <v>140</v>
      </c>
      <c r="F107" s="9">
        <v>14896028</v>
      </c>
      <c r="G107" s="10">
        <f t="shared" si="11"/>
        <v>2979205.6</v>
      </c>
      <c r="H107" s="9">
        <v>16329201</v>
      </c>
      <c r="I107" s="11" t="s">
        <v>311</v>
      </c>
      <c r="J107" s="11" t="s">
        <v>312</v>
      </c>
      <c r="K107" s="12"/>
      <c r="L107" s="12"/>
      <c r="M107" s="12"/>
      <c r="N107" s="12"/>
      <c r="O107" s="12"/>
      <c r="P107" s="12"/>
      <c r="Q107" s="13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>
        <f t="shared" si="8"/>
        <v>0</v>
      </c>
      <c r="BO107" s="12"/>
      <c r="BP107" s="12"/>
      <c r="BQ107" s="12"/>
      <c r="BR107" s="12">
        <v>0</v>
      </c>
      <c r="BS107" s="12">
        <v>0</v>
      </c>
      <c r="BT107" s="14">
        <f t="shared" si="9"/>
        <v>0</v>
      </c>
      <c r="BU107" s="14">
        <f t="shared" si="7"/>
        <v>2979205.6</v>
      </c>
      <c r="BV107" s="10">
        <v>100000</v>
      </c>
      <c r="BW107" s="27"/>
      <c r="BY107" s="28"/>
    </row>
    <row r="108" spans="1:77" s="26" customFormat="1" ht="67.5" x14ac:dyDescent="0.2">
      <c r="A108" s="22">
        <v>1197</v>
      </c>
      <c r="B108" s="6" t="s">
        <v>204</v>
      </c>
      <c r="C108" s="7" t="s">
        <v>314</v>
      </c>
      <c r="D108" s="8" t="s">
        <v>74</v>
      </c>
      <c r="E108" s="23" t="s">
        <v>140</v>
      </c>
      <c r="F108" s="9">
        <v>6689279</v>
      </c>
      <c r="G108" s="10">
        <f t="shared" si="11"/>
        <v>1337855.8</v>
      </c>
      <c r="H108" s="9">
        <v>7322866</v>
      </c>
      <c r="I108" s="11" t="s">
        <v>311</v>
      </c>
      <c r="J108" s="11" t="s">
        <v>312</v>
      </c>
      <c r="K108" s="12"/>
      <c r="L108" s="12"/>
      <c r="M108" s="12"/>
      <c r="N108" s="12"/>
      <c r="O108" s="12"/>
      <c r="P108" s="12"/>
      <c r="Q108" s="13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>
        <f t="shared" si="8"/>
        <v>0</v>
      </c>
      <c r="BO108" s="12"/>
      <c r="BP108" s="12"/>
      <c r="BQ108" s="12"/>
      <c r="BR108" s="12">
        <v>0</v>
      </c>
      <c r="BS108" s="12">
        <v>0</v>
      </c>
      <c r="BT108" s="14">
        <f t="shared" si="9"/>
        <v>0</v>
      </c>
      <c r="BU108" s="14">
        <f t="shared" si="7"/>
        <v>1337855.8</v>
      </c>
      <c r="BV108" s="10">
        <v>100000</v>
      </c>
      <c r="BW108" s="27"/>
      <c r="BY108" s="28"/>
    </row>
    <row r="109" spans="1:77" s="26" customFormat="1" ht="67.5" x14ac:dyDescent="0.2">
      <c r="A109" s="22">
        <v>1198</v>
      </c>
      <c r="B109" s="6" t="s">
        <v>204</v>
      </c>
      <c r="C109" s="7" t="s">
        <v>315</v>
      </c>
      <c r="D109" s="8" t="s">
        <v>74</v>
      </c>
      <c r="E109" s="23" t="s">
        <v>140</v>
      </c>
      <c r="F109" s="9">
        <v>4804150</v>
      </c>
      <c r="G109" s="10">
        <f t="shared" si="11"/>
        <v>960830</v>
      </c>
      <c r="H109" s="9">
        <v>5266366</v>
      </c>
      <c r="I109" s="11" t="s">
        <v>311</v>
      </c>
      <c r="J109" s="11" t="s">
        <v>312</v>
      </c>
      <c r="K109" s="12"/>
      <c r="L109" s="12"/>
      <c r="M109" s="12"/>
      <c r="N109" s="12"/>
      <c r="O109" s="12"/>
      <c r="P109" s="12"/>
      <c r="Q109" s="13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>
        <f t="shared" si="8"/>
        <v>0</v>
      </c>
      <c r="BO109" s="12"/>
      <c r="BP109" s="12"/>
      <c r="BQ109" s="12"/>
      <c r="BR109" s="12">
        <v>0</v>
      </c>
      <c r="BS109" s="12">
        <v>0</v>
      </c>
      <c r="BT109" s="14">
        <f t="shared" si="9"/>
        <v>0</v>
      </c>
      <c r="BU109" s="14">
        <f t="shared" si="7"/>
        <v>960830</v>
      </c>
      <c r="BV109" s="10">
        <v>100000</v>
      </c>
      <c r="BW109" s="27"/>
      <c r="BY109" s="28"/>
    </row>
    <row r="110" spans="1:77" s="26" customFormat="1" ht="67.5" x14ac:dyDescent="0.2">
      <c r="A110" s="22">
        <v>1199</v>
      </c>
      <c r="B110" s="6" t="s">
        <v>204</v>
      </c>
      <c r="C110" s="7" t="s">
        <v>316</v>
      </c>
      <c r="D110" s="8" t="s">
        <v>74</v>
      </c>
      <c r="E110" s="23" t="s">
        <v>140</v>
      </c>
      <c r="F110" s="9">
        <v>6494912</v>
      </c>
      <c r="G110" s="10">
        <f t="shared" si="11"/>
        <v>1298982.4000000001</v>
      </c>
      <c r="H110" s="9">
        <v>7119799</v>
      </c>
      <c r="I110" s="11" t="s">
        <v>311</v>
      </c>
      <c r="J110" s="11" t="s">
        <v>312</v>
      </c>
      <c r="K110" s="12"/>
      <c r="L110" s="12"/>
      <c r="M110" s="12"/>
      <c r="N110" s="12"/>
      <c r="O110" s="12"/>
      <c r="P110" s="12"/>
      <c r="Q110" s="13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>
        <f t="shared" si="8"/>
        <v>0</v>
      </c>
      <c r="BO110" s="12"/>
      <c r="BP110" s="12"/>
      <c r="BQ110" s="12"/>
      <c r="BR110" s="12">
        <v>0</v>
      </c>
      <c r="BS110" s="12">
        <v>0</v>
      </c>
      <c r="BT110" s="14">
        <f t="shared" si="9"/>
        <v>0</v>
      </c>
      <c r="BU110" s="14">
        <f t="shared" si="7"/>
        <v>1298982.4000000001</v>
      </c>
      <c r="BV110" s="10">
        <v>100000</v>
      </c>
      <c r="BW110" s="27"/>
      <c r="BY110" s="28"/>
    </row>
    <row r="111" spans="1:77" s="26" customFormat="1" ht="67.5" x14ac:dyDescent="0.2">
      <c r="A111" s="22">
        <v>1200</v>
      </c>
      <c r="B111" s="6" t="s">
        <v>204</v>
      </c>
      <c r="C111" s="7" t="s">
        <v>317</v>
      </c>
      <c r="D111" s="8" t="s">
        <v>74</v>
      </c>
      <c r="E111" s="23" t="s">
        <v>140</v>
      </c>
      <c r="F111" s="9">
        <v>13538970</v>
      </c>
      <c r="G111" s="10">
        <f t="shared" si="11"/>
        <v>2707794</v>
      </c>
      <c r="H111" s="9">
        <v>14841578</v>
      </c>
      <c r="I111" s="11" t="s">
        <v>311</v>
      </c>
      <c r="J111" s="11" t="s">
        <v>312</v>
      </c>
      <c r="K111" s="12"/>
      <c r="L111" s="12"/>
      <c r="M111" s="12"/>
      <c r="N111" s="12"/>
      <c r="O111" s="12"/>
      <c r="P111" s="12"/>
      <c r="Q111" s="13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>
        <f t="shared" si="8"/>
        <v>0</v>
      </c>
      <c r="BO111" s="12"/>
      <c r="BP111" s="12"/>
      <c r="BQ111" s="12"/>
      <c r="BR111" s="12">
        <v>0</v>
      </c>
      <c r="BS111" s="12">
        <v>0</v>
      </c>
      <c r="BT111" s="14">
        <f t="shared" si="9"/>
        <v>0</v>
      </c>
      <c r="BU111" s="14">
        <f t="shared" si="7"/>
        <v>2707794</v>
      </c>
      <c r="BV111" s="10">
        <v>100000</v>
      </c>
      <c r="BW111" s="27"/>
      <c r="BY111" s="28"/>
    </row>
    <row r="112" spans="1:77" s="26" customFormat="1" ht="67.5" x14ac:dyDescent="0.2">
      <c r="A112" s="22">
        <v>1201</v>
      </c>
      <c r="B112" s="6" t="s">
        <v>204</v>
      </c>
      <c r="C112" s="7" t="s">
        <v>318</v>
      </c>
      <c r="D112" s="8" t="s">
        <v>74</v>
      </c>
      <c r="E112" s="23" t="s">
        <v>140</v>
      </c>
      <c r="F112" s="9">
        <v>17539891</v>
      </c>
      <c r="G112" s="10">
        <f t="shared" si="11"/>
        <v>3507978.2</v>
      </c>
      <c r="H112" s="9">
        <v>19277436</v>
      </c>
      <c r="I112" s="11" t="s">
        <v>311</v>
      </c>
      <c r="J112" s="11" t="s">
        <v>312</v>
      </c>
      <c r="K112" s="12"/>
      <c r="L112" s="12"/>
      <c r="M112" s="12"/>
      <c r="N112" s="12"/>
      <c r="O112" s="12"/>
      <c r="P112" s="12"/>
      <c r="Q112" s="13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>
        <f t="shared" si="8"/>
        <v>0</v>
      </c>
      <c r="BO112" s="12"/>
      <c r="BP112" s="12"/>
      <c r="BQ112" s="12"/>
      <c r="BR112" s="12">
        <v>0</v>
      </c>
      <c r="BS112" s="12">
        <v>0</v>
      </c>
      <c r="BT112" s="14">
        <f t="shared" si="9"/>
        <v>0</v>
      </c>
      <c r="BU112" s="14">
        <f t="shared" si="7"/>
        <v>3507978.2</v>
      </c>
      <c r="BV112" s="10">
        <v>100000</v>
      </c>
      <c r="BW112" s="27"/>
      <c r="BY112" s="28"/>
    </row>
    <row r="113" spans="1:77" s="26" customFormat="1" ht="67.5" x14ac:dyDescent="0.2">
      <c r="A113" s="22">
        <v>1202</v>
      </c>
      <c r="B113" s="6" t="s">
        <v>204</v>
      </c>
      <c r="C113" s="7" t="s">
        <v>319</v>
      </c>
      <c r="D113" s="8" t="s">
        <v>74</v>
      </c>
      <c r="E113" s="23" t="s">
        <v>140</v>
      </c>
      <c r="F113" s="9">
        <v>6494912</v>
      </c>
      <c r="G113" s="10">
        <f t="shared" si="11"/>
        <v>1298982.4000000001</v>
      </c>
      <c r="H113" s="9">
        <v>7119799</v>
      </c>
      <c r="I113" s="11" t="s">
        <v>311</v>
      </c>
      <c r="J113" s="11" t="s">
        <v>312</v>
      </c>
      <c r="K113" s="12"/>
      <c r="L113" s="12"/>
      <c r="M113" s="12"/>
      <c r="N113" s="12"/>
      <c r="O113" s="12"/>
      <c r="P113" s="12"/>
      <c r="Q113" s="13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>
        <f t="shared" si="8"/>
        <v>0</v>
      </c>
      <c r="BO113" s="12"/>
      <c r="BP113" s="12"/>
      <c r="BQ113" s="12"/>
      <c r="BR113" s="12">
        <v>0</v>
      </c>
      <c r="BS113" s="12">
        <v>0</v>
      </c>
      <c r="BT113" s="14">
        <f t="shared" si="9"/>
        <v>0</v>
      </c>
      <c r="BU113" s="14">
        <f t="shared" si="7"/>
        <v>1298982.4000000001</v>
      </c>
      <c r="BV113" s="10">
        <v>100000</v>
      </c>
      <c r="BW113" s="27"/>
      <c r="BY113" s="28"/>
    </row>
    <row r="114" spans="1:77" s="26" customFormat="1" ht="67.5" x14ac:dyDescent="0.2">
      <c r="A114" s="22">
        <v>1203</v>
      </c>
      <c r="B114" s="6" t="s">
        <v>204</v>
      </c>
      <c r="C114" s="7" t="s">
        <v>320</v>
      </c>
      <c r="D114" s="8" t="s">
        <v>74</v>
      </c>
      <c r="E114" s="23" t="s">
        <v>140</v>
      </c>
      <c r="F114" s="9">
        <v>4767268</v>
      </c>
      <c r="G114" s="10">
        <f t="shared" si="11"/>
        <v>953453.60000000009</v>
      </c>
      <c r="H114" s="9">
        <v>5225935</v>
      </c>
      <c r="I114" s="11" t="s">
        <v>311</v>
      </c>
      <c r="J114" s="11" t="s">
        <v>312</v>
      </c>
      <c r="K114" s="12"/>
      <c r="L114" s="12"/>
      <c r="M114" s="12"/>
      <c r="N114" s="12"/>
      <c r="O114" s="12"/>
      <c r="P114" s="12"/>
      <c r="Q114" s="13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>
        <f t="shared" si="8"/>
        <v>0</v>
      </c>
      <c r="BO114" s="12"/>
      <c r="BP114" s="12"/>
      <c r="BQ114" s="12"/>
      <c r="BR114" s="12">
        <v>0</v>
      </c>
      <c r="BS114" s="12">
        <v>0</v>
      </c>
      <c r="BT114" s="14">
        <f t="shared" si="9"/>
        <v>0</v>
      </c>
      <c r="BU114" s="14">
        <f t="shared" si="7"/>
        <v>953453.60000000009</v>
      </c>
      <c r="BV114" s="10">
        <v>100000</v>
      </c>
      <c r="BW114" s="27"/>
      <c r="BY114" s="28"/>
    </row>
    <row r="115" spans="1:77" s="26" customFormat="1" ht="96" customHeight="1" x14ac:dyDescent="0.2">
      <c r="A115" s="6">
        <v>904</v>
      </c>
      <c r="B115" s="15" t="s">
        <v>204</v>
      </c>
      <c r="C115" s="15" t="s">
        <v>205</v>
      </c>
      <c r="D115" s="8" t="s">
        <v>206</v>
      </c>
      <c r="E115" s="23" t="s">
        <v>177</v>
      </c>
      <c r="F115" s="10">
        <v>29980236</v>
      </c>
      <c r="G115" s="10">
        <f t="shared" si="11"/>
        <v>5996047.2000000002</v>
      </c>
      <c r="H115" s="9">
        <v>36378103</v>
      </c>
      <c r="I115" s="9" t="s">
        <v>207</v>
      </c>
      <c r="J115" s="11" t="s">
        <v>208</v>
      </c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>
        <v>0</v>
      </c>
      <c r="BC115" s="12">
        <v>100000</v>
      </c>
      <c r="BD115" s="12">
        <v>200000</v>
      </c>
      <c r="BE115" s="12">
        <v>100000</v>
      </c>
      <c r="BF115" s="12">
        <v>100000</v>
      </c>
      <c r="BG115" s="12">
        <v>100000</v>
      </c>
      <c r="BH115" s="12">
        <v>100000</v>
      </c>
      <c r="BI115" s="12">
        <v>100000</v>
      </c>
      <c r="BJ115" s="12">
        <v>100000</v>
      </c>
      <c r="BK115" s="12">
        <v>100000</v>
      </c>
      <c r="BL115" s="12">
        <v>100000</v>
      </c>
      <c r="BM115" s="12">
        <v>200000</v>
      </c>
      <c r="BN115" s="12">
        <f t="shared" si="8"/>
        <v>1300000</v>
      </c>
      <c r="BO115" s="12">
        <v>100000</v>
      </c>
      <c r="BP115" s="12">
        <v>200000</v>
      </c>
      <c r="BQ115" s="12">
        <v>200000</v>
      </c>
      <c r="BR115" s="12">
        <v>200000</v>
      </c>
      <c r="BS115" s="12">
        <v>200000</v>
      </c>
      <c r="BT115" s="14">
        <f t="shared" si="9"/>
        <v>2200000</v>
      </c>
      <c r="BU115" s="14">
        <f t="shared" si="7"/>
        <v>3796047.2</v>
      </c>
      <c r="BV115" s="10">
        <v>200000</v>
      </c>
      <c r="BW115" s="27"/>
      <c r="BY115" s="28"/>
    </row>
    <row r="116" spans="1:77" s="26" customFormat="1" ht="73.5" customHeight="1" x14ac:dyDescent="0.2">
      <c r="A116" s="15">
        <v>1034</v>
      </c>
      <c r="B116" s="6" t="s">
        <v>146</v>
      </c>
      <c r="C116" s="7" t="s">
        <v>164</v>
      </c>
      <c r="D116" s="8" t="s">
        <v>85</v>
      </c>
      <c r="E116" s="23" t="s">
        <v>165</v>
      </c>
      <c r="F116" s="9">
        <v>8625844</v>
      </c>
      <c r="G116" s="10">
        <f t="shared" ref="G116:G145" si="12">F116*0.2</f>
        <v>1725168.8</v>
      </c>
      <c r="H116" s="9">
        <v>11667229</v>
      </c>
      <c r="I116" s="11" t="s">
        <v>166</v>
      </c>
      <c r="J116" s="11" t="s">
        <v>167</v>
      </c>
      <c r="K116" s="12"/>
      <c r="L116" s="12"/>
      <c r="M116" s="12"/>
      <c r="N116" s="12"/>
      <c r="O116" s="12"/>
      <c r="P116" s="12"/>
      <c r="Q116" s="13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>
        <v>0</v>
      </c>
      <c r="BG116" s="12"/>
      <c r="BH116" s="12">
        <v>100000</v>
      </c>
      <c r="BI116" s="12">
        <v>100000</v>
      </c>
      <c r="BJ116" s="12">
        <v>100000</v>
      </c>
      <c r="BK116" s="12">
        <v>100000</v>
      </c>
      <c r="BL116" s="12">
        <v>100000</v>
      </c>
      <c r="BM116" s="12">
        <v>150000</v>
      </c>
      <c r="BN116" s="12">
        <f t="shared" ref="BN116:BN177" si="13">SUM(K116:BM116)</f>
        <v>650000</v>
      </c>
      <c r="BO116" s="12">
        <v>0</v>
      </c>
      <c r="BP116" s="12">
        <v>100000</v>
      </c>
      <c r="BQ116" s="12">
        <v>100000</v>
      </c>
      <c r="BR116" s="12">
        <v>100000</v>
      </c>
      <c r="BS116" s="12">
        <v>100000</v>
      </c>
      <c r="BT116" s="14">
        <f t="shared" ref="BT116:BT177" si="14">SUM(BN116:BS116)</f>
        <v>1050000</v>
      </c>
      <c r="BU116" s="14">
        <f t="shared" ref="BU116:BU176" si="15">SUM(G116-BT116)</f>
        <v>675168.8</v>
      </c>
      <c r="BV116" s="10">
        <v>200000</v>
      </c>
      <c r="BW116" s="27"/>
      <c r="BY116" s="28"/>
    </row>
    <row r="117" spans="1:77" s="26" customFormat="1" ht="88.5" customHeight="1" x14ac:dyDescent="0.2">
      <c r="A117" s="6">
        <v>915</v>
      </c>
      <c r="B117" s="15" t="s">
        <v>146</v>
      </c>
      <c r="C117" s="15" t="s">
        <v>147</v>
      </c>
      <c r="D117" s="8" t="s">
        <v>148</v>
      </c>
      <c r="E117" s="23" t="s">
        <v>149</v>
      </c>
      <c r="F117" s="10">
        <v>10202275</v>
      </c>
      <c r="G117" s="10">
        <f t="shared" si="12"/>
        <v>2040455</v>
      </c>
      <c r="H117" s="9">
        <v>11196010</v>
      </c>
      <c r="I117" s="9" t="s">
        <v>150</v>
      </c>
      <c r="J117" s="11" t="s">
        <v>151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>
        <v>0</v>
      </c>
      <c r="BF117" s="12"/>
      <c r="BG117" s="12">
        <v>100000</v>
      </c>
      <c r="BH117" s="12">
        <v>100000</v>
      </c>
      <c r="BI117" s="12">
        <v>100000</v>
      </c>
      <c r="BJ117" s="12">
        <v>100000</v>
      </c>
      <c r="BK117" s="12">
        <v>100000</v>
      </c>
      <c r="BL117" s="12">
        <v>80000</v>
      </c>
      <c r="BM117" s="12">
        <v>100000</v>
      </c>
      <c r="BN117" s="12">
        <f t="shared" si="13"/>
        <v>680000</v>
      </c>
      <c r="BO117" s="12">
        <v>100000</v>
      </c>
      <c r="BP117" s="12">
        <v>100000</v>
      </c>
      <c r="BQ117" s="12">
        <v>100000</v>
      </c>
      <c r="BR117" s="12">
        <v>100000</v>
      </c>
      <c r="BS117" s="12">
        <v>100000</v>
      </c>
      <c r="BT117" s="14">
        <f t="shared" si="14"/>
        <v>1180000</v>
      </c>
      <c r="BU117" s="14">
        <f t="shared" si="15"/>
        <v>860455</v>
      </c>
      <c r="BV117" s="10">
        <v>100000</v>
      </c>
      <c r="BW117" s="27"/>
      <c r="BY117" s="28"/>
    </row>
    <row r="118" spans="1:77" s="26" customFormat="1" ht="57.75" customHeight="1" x14ac:dyDescent="0.2">
      <c r="A118" s="22">
        <v>1260</v>
      </c>
      <c r="B118" s="6" t="s">
        <v>146</v>
      </c>
      <c r="C118" s="7" t="s">
        <v>258</v>
      </c>
      <c r="D118" s="8" t="s">
        <v>74</v>
      </c>
      <c r="E118" s="23">
        <v>60</v>
      </c>
      <c r="F118" s="9">
        <v>9486895</v>
      </c>
      <c r="G118" s="10">
        <f t="shared" si="12"/>
        <v>1897379</v>
      </c>
      <c r="H118" s="9">
        <v>10039220</v>
      </c>
      <c r="I118" s="11" t="s">
        <v>192</v>
      </c>
      <c r="J118" s="11" t="s">
        <v>193</v>
      </c>
      <c r="K118" s="12"/>
      <c r="L118" s="12"/>
      <c r="M118" s="12"/>
      <c r="N118" s="12"/>
      <c r="O118" s="12"/>
      <c r="P118" s="12"/>
      <c r="Q118" s="13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>
        <f t="shared" si="13"/>
        <v>0</v>
      </c>
      <c r="BO118" s="12"/>
      <c r="BP118" s="12"/>
      <c r="BQ118" s="12"/>
      <c r="BR118" s="12"/>
      <c r="BS118" s="12">
        <v>0</v>
      </c>
      <c r="BT118" s="14">
        <f t="shared" si="14"/>
        <v>0</v>
      </c>
      <c r="BU118" s="14">
        <f t="shared" si="15"/>
        <v>1897379</v>
      </c>
      <c r="BV118" s="10">
        <v>500000</v>
      </c>
      <c r="BW118" s="27"/>
      <c r="BY118" s="28"/>
    </row>
    <row r="119" spans="1:77" s="26" customFormat="1" ht="75" customHeight="1" x14ac:dyDescent="0.2">
      <c r="A119" s="15">
        <v>975</v>
      </c>
      <c r="B119" s="6" t="s">
        <v>146</v>
      </c>
      <c r="C119" s="7" t="s">
        <v>161</v>
      </c>
      <c r="D119" s="8" t="s">
        <v>74</v>
      </c>
      <c r="E119" s="23" t="s">
        <v>162</v>
      </c>
      <c r="F119" s="9">
        <v>3374747</v>
      </c>
      <c r="G119" s="10">
        <f t="shared" si="12"/>
        <v>674949.4</v>
      </c>
      <c r="H119" s="9">
        <v>3648000</v>
      </c>
      <c r="I119" s="11" t="s">
        <v>629</v>
      </c>
      <c r="J119" s="11" t="s">
        <v>163</v>
      </c>
      <c r="K119" s="12"/>
      <c r="L119" s="12"/>
      <c r="M119" s="12"/>
      <c r="N119" s="12"/>
      <c r="O119" s="12"/>
      <c r="P119" s="12"/>
      <c r="Q119" s="13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>
        <v>0</v>
      </c>
      <c r="BE119" s="12">
        <v>0</v>
      </c>
      <c r="BF119" s="12">
        <v>0</v>
      </c>
      <c r="BG119" s="12">
        <v>100000</v>
      </c>
      <c r="BH119" s="12">
        <v>100000</v>
      </c>
      <c r="BI119" s="12">
        <v>100000</v>
      </c>
      <c r="BJ119" s="12">
        <v>50000</v>
      </c>
      <c r="BK119" s="12">
        <v>50000</v>
      </c>
      <c r="BL119" s="12">
        <v>40000</v>
      </c>
      <c r="BM119" s="12"/>
      <c r="BN119" s="12">
        <f t="shared" si="13"/>
        <v>440000</v>
      </c>
      <c r="BO119" s="12">
        <v>50000</v>
      </c>
      <c r="BP119" s="12">
        <v>50000</v>
      </c>
      <c r="BQ119" s="12">
        <v>50000</v>
      </c>
      <c r="BR119" s="12"/>
      <c r="BS119" s="12"/>
      <c r="BT119" s="14">
        <f t="shared" si="14"/>
        <v>590000</v>
      </c>
      <c r="BU119" s="14">
        <f t="shared" si="15"/>
        <v>84949.400000000023</v>
      </c>
      <c r="BV119" s="10">
        <v>50000</v>
      </c>
      <c r="BW119" s="27"/>
      <c r="BY119" s="28"/>
    </row>
    <row r="120" spans="1:77" s="26" customFormat="1" ht="53.25" customHeight="1" x14ac:dyDescent="0.2">
      <c r="A120" s="22">
        <v>1268</v>
      </c>
      <c r="B120" s="6" t="s">
        <v>146</v>
      </c>
      <c r="C120" s="7" t="s">
        <v>397</v>
      </c>
      <c r="D120" s="8" t="s">
        <v>74</v>
      </c>
      <c r="E120" s="23">
        <v>60</v>
      </c>
      <c r="F120" s="9">
        <v>6108167</v>
      </c>
      <c r="G120" s="10">
        <f t="shared" si="12"/>
        <v>1221633.4000000001</v>
      </c>
      <c r="H120" s="9">
        <v>8521433</v>
      </c>
      <c r="I120" s="11" t="s">
        <v>281</v>
      </c>
      <c r="J120" s="11" t="s">
        <v>398</v>
      </c>
      <c r="K120" s="12"/>
      <c r="L120" s="12"/>
      <c r="M120" s="12"/>
      <c r="N120" s="12"/>
      <c r="O120" s="12"/>
      <c r="P120" s="12"/>
      <c r="Q120" s="13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>
        <f t="shared" si="13"/>
        <v>0</v>
      </c>
      <c r="BO120" s="12"/>
      <c r="BP120" s="12"/>
      <c r="BQ120" s="12"/>
      <c r="BR120" s="12"/>
      <c r="BS120" s="12">
        <v>200000</v>
      </c>
      <c r="BT120" s="14">
        <f t="shared" si="14"/>
        <v>200000</v>
      </c>
      <c r="BU120" s="14">
        <f t="shared" si="15"/>
        <v>1021633.4000000001</v>
      </c>
      <c r="BV120" s="10">
        <v>300000</v>
      </c>
      <c r="BW120" s="27"/>
      <c r="BY120" s="28"/>
    </row>
    <row r="121" spans="1:77" s="26" customFormat="1" ht="94.5" x14ac:dyDescent="0.2">
      <c r="A121" s="15">
        <v>802</v>
      </c>
      <c r="B121" s="15" t="s">
        <v>146</v>
      </c>
      <c r="C121" s="15" t="s">
        <v>152</v>
      </c>
      <c r="D121" s="8" t="s">
        <v>74</v>
      </c>
      <c r="E121" s="23" t="s">
        <v>153</v>
      </c>
      <c r="F121" s="10">
        <v>63977144</v>
      </c>
      <c r="G121" s="10">
        <f t="shared" si="12"/>
        <v>12795428.800000001</v>
      </c>
      <c r="H121" s="9">
        <v>67734416</v>
      </c>
      <c r="I121" s="11" t="s">
        <v>154</v>
      </c>
      <c r="J121" s="11" t="s">
        <v>155</v>
      </c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>
        <v>0</v>
      </c>
      <c r="AZ121" s="12">
        <v>0</v>
      </c>
      <c r="BA121" s="12"/>
      <c r="BB121" s="12">
        <v>0</v>
      </c>
      <c r="BC121" s="12">
        <v>0</v>
      </c>
      <c r="BD121" s="12">
        <v>400000</v>
      </c>
      <c r="BE121" s="12">
        <v>0</v>
      </c>
      <c r="BF121" s="12">
        <v>400000</v>
      </c>
      <c r="BG121" s="12">
        <v>400000</v>
      </c>
      <c r="BH121" s="12">
        <v>400000</v>
      </c>
      <c r="BI121" s="12">
        <v>400000</v>
      </c>
      <c r="BJ121" s="12">
        <v>400000</v>
      </c>
      <c r="BK121" s="12">
        <v>400000</v>
      </c>
      <c r="BL121" s="12">
        <v>400000</v>
      </c>
      <c r="BM121" s="12">
        <v>400000</v>
      </c>
      <c r="BN121" s="12">
        <f t="shared" si="13"/>
        <v>3600000</v>
      </c>
      <c r="BO121" s="12">
        <v>300000</v>
      </c>
      <c r="BP121" s="12">
        <v>400000</v>
      </c>
      <c r="BQ121" s="12">
        <v>400000</v>
      </c>
      <c r="BR121" s="12">
        <v>400000</v>
      </c>
      <c r="BS121" s="12">
        <v>400000</v>
      </c>
      <c r="BT121" s="14">
        <f t="shared" si="14"/>
        <v>5500000</v>
      </c>
      <c r="BU121" s="14">
        <f t="shared" si="15"/>
        <v>7295428.8000000007</v>
      </c>
      <c r="BV121" s="10">
        <v>400000</v>
      </c>
      <c r="BW121" s="27"/>
      <c r="BY121" s="28"/>
    </row>
    <row r="122" spans="1:77" s="26" customFormat="1" ht="52.5" customHeight="1" x14ac:dyDescent="0.2">
      <c r="A122" s="22">
        <v>1280</v>
      </c>
      <c r="B122" s="6" t="s">
        <v>146</v>
      </c>
      <c r="C122" s="7" t="s">
        <v>395</v>
      </c>
      <c r="D122" s="8" t="s">
        <v>74</v>
      </c>
      <c r="E122" s="23">
        <v>60</v>
      </c>
      <c r="F122" s="9">
        <v>7081656</v>
      </c>
      <c r="G122" s="10">
        <f t="shared" si="12"/>
        <v>1416331.2000000002</v>
      </c>
      <c r="H122" s="9">
        <v>9779021</v>
      </c>
      <c r="I122" s="11" t="s">
        <v>281</v>
      </c>
      <c r="J122" s="11" t="s">
        <v>396</v>
      </c>
      <c r="K122" s="12"/>
      <c r="L122" s="12"/>
      <c r="M122" s="12"/>
      <c r="N122" s="12"/>
      <c r="O122" s="12"/>
      <c r="P122" s="12"/>
      <c r="Q122" s="13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>
        <f t="shared" si="13"/>
        <v>0</v>
      </c>
      <c r="BO122" s="12"/>
      <c r="BP122" s="12"/>
      <c r="BQ122" s="12"/>
      <c r="BR122" s="12"/>
      <c r="BS122" s="12">
        <v>0</v>
      </c>
      <c r="BT122" s="14">
        <f t="shared" si="14"/>
        <v>0</v>
      </c>
      <c r="BU122" s="14">
        <f t="shared" si="15"/>
        <v>1416331.2000000002</v>
      </c>
      <c r="BV122" s="10">
        <v>700000</v>
      </c>
      <c r="BW122" s="27"/>
      <c r="BY122" s="28"/>
    </row>
    <row r="123" spans="1:77" s="26" customFormat="1" ht="52.5" customHeight="1" x14ac:dyDescent="0.2">
      <c r="A123" s="22">
        <v>1259</v>
      </c>
      <c r="B123" s="6" t="s">
        <v>146</v>
      </c>
      <c r="C123" s="7" t="s">
        <v>194</v>
      </c>
      <c r="D123" s="8" t="s">
        <v>74</v>
      </c>
      <c r="E123" s="23">
        <v>60</v>
      </c>
      <c r="F123" s="9">
        <v>19056720</v>
      </c>
      <c r="G123" s="10">
        <f t="shared" si="12"/>
        <v>3811344</v>
      </c>
      <c r="H123" s="9">
        <v>21032307</v>
      </c>
      <c r="I123" s="11" t="s">
        <v>192</v>
      </c>
      <c r="J123" s="11" t="s">
        <v>193</v>
      </c>
      <c r="K123" s="12"/>
      <c r="L123" s="12"/>
      <c r="M123" s="12"/>
      <c r="N123" s="12"/>
      <c r="O123" s="12"/>
      <c r="P123" s="12"/>
      <c r="Q123" s="13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>
        <f t="shared" si="13"/>
        <v>0</v>
      </c>
      <c r="BO123" s="12"/>
      <c r="BP123" s="12"/>
      <c r="BQ123" s="12"/>
      <c r="BR123" s="12"/>
      <c r="BS123" s="12">
        <v>0</v>
      </c>
      <c r="BT123" s="14">
        <f t="shared" si="14"/>
        <v>0</v>
      </c>
      <c r="BU123" s="14">
        <f t="shared" si="15"/>
        <v>3811344</v>
      </c>
      <c r="BV123" s="10">
        <v>800000</v>
      </c>
      <c r="BW123" s="27"/>
      <c r="BY123" s="28"/>
    </row>
    <row r="124" spans="1:77" s="26" customFormat="1" ht="52.5" customHeight="1" x14ac:dyDescent="0.2">
      <c r="A124" s="22">
        <v>1269</v>
      </c>
      <c r="B124" s="6" t="s">
        <v>146</v>
      </c>
      <c r="C124" s="7" t="s">
        <v>393</v>
      </c>
      <c r="D124" s="8" t="s">
        <v>74</v>
      </c>
      <c r="E124" s="23">
        <v>60</v>
      </c>
      <c r="F124" s="9">
        <v>5759101</v>
      </c>
      <c r="G124" s="10">
        <f t="shared" si="12"/>
        <v>1151820.2</v>
      </c>
      <c r="H124" s="9">
        <v>8052930</v>
      </c>
      <c r="I124" s="11" t="s">
        <v>281</v>
      </c>
      <c r="J124" s="11" t="s">
        <v>394</v>
      </c>
      <c r="K124" s="12"/>
      <c r="L124" s="12"/>
      <c r="M124" s="12"/>
      <c r="N124" s="12"/>
      <c r="O124" s="12"/>
      <c r="P124" s="12"/>
      <c r="Q124" s="13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>
        <f t="shared" si="13"/>
        <v>0</v>
      </c>
      <c r="BO124" s="12"/>
      <c r="BP124" s="12"/>
      <c r="BQ124" s="12"/>
      <c r="BR124" s="12"/>
      <c r="BS124" s="12">
        <v>200000</v>
      </c>
      <c r="BT124" s="14">
        <f t="shared" si="14"/>
        <v>200000</v>
      </c>
      <c r="BU124" s="14">
        <f t="shared" si="15"/>
        <v>951820.2</v>
      </c>
      <c r="BV124" s="10">
        <v>300000</v>
      </c>
      <c r="BW124" s="27"/>
      <c r="BY124" s="28"/>
    </row>
    <row r="125" spans="1:77" s="26" customFormat="1" ht="52.5" customHeight="1" x14ac:dyDescent="0.2">
      <c r="A125" s="22">
        <v>1261</v>
      </c>
      <c r="B125" s="6" t="s">
        <v>146</v>
      </c>
      <c r="C125" s="7" t="s">
        <v>191</v>
      </c>
      <c r="D125" s="8" t="s">
        <v>74</v>
      </c>
      <c r="E125" s="23">
        <v>60</v>
      </c>
      <c r="F125" s="9">
        <v>15894633</v>
      </c>
      <c r="G125" s="10">
        <f t="shared" si="12"/>
        <v>3178926.6</v>
      </c>
      <c r="H125" s="9">
        <v>18025586</v>
      </c>
      <c r="I125" s="11" t="s">
        <v>192</v>
      </c>
      <c r="J125" s="11" t="s">
        <v>193</v>
      </c>
      <c r="K125" s="12"/>
      <c r="L125" s="12"/>
      <c r="M125" s="12"/>
      <c r="N125" s="12"/>
      <c r="O125" s="12"/>
      <c r="P125" s="12"/>
      <c r="Q125" s="13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>
        <f t="shared" si="13"/>
        <v>0</v>
      </c>
      <c r="BO125" s="12"/>
      <c r="BP125" s="12"/>
      <c r="BQ125" s="12"/>
      <c r="BR125" s="12"/>
      <c r="BS125" s="12">
        <v>0</v>
      </c>
      <c r="BT125" s="14">
        <f t="shared" si="14"/>
        <v>0</v>
      </c>
      <c r="BU125" s="14">
        <f t="shared" si="15"/>
        <v>3178926.6</v>
      </c>
      <c r="BV125" s="10">
        <v>800000</v>
      </c>
      <c r="BW125" s="27"/>
      <c r="BY125" s="28"/>
    </row>
    <row r="126" spans="1:77" s="26" customFormat="1" ht="51" customHeight="1" x14ac:dyDescent="0.2">
      <c r="A126" s="22">
        <v>1096</v>
      </c>
      <c r="B126" s="6" t="s">
        <v>146</v>
      </c>
      <c r="C126" s="7" t="s">
        <v>492</v>
      </c>
      <c r="D126" s="8" t="s">
        <v>74</v>
      </c>
      <c r="E126" s="23" t="s">
        <v>490</v>
      </c>
      <c r="F126" s="9">
        <v>256183</v>
      </c>
      <c r="G126" s="10">
        <f t="shared" si="12"/>
        <v>51236.600000000006</v>
      </c>
      <c r="H126" s="9">
        <v>519754</v>
      </c>
      <c r="I126" s="11" t="s">
        <v>464</v>
      </c>
      <c r="J126" s="11" t="s">
        <v>465</v>
      </c>
      <c r="K126" s="12"/>
      <c r="L126" s="12"/>
      <c r="M126" s="12"/>
      <c r="N126" s="12"/>
      <c r="O126" s="12"/>
      <c r="P126" s="12"/>
      <c r="Q126" s="13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>
        <v>10000</v>
      </c>
      <c r="BJ126" s="12">
        <v>0</v>
      </c>
      <c r="BK126" s="12"/>
      <c r="BL126" s="12"/>
      <c r="BM126" s="12"/>
      <c r="BN126" s="12">
        <f t="shared" si="13"/>
        <v>10000</v>
      </c>
      <c r="BO126" s="12"/>
      <c r="BP126" s="12"/>
      <c r="BQ126" s="12"/>
      <c r="BR126" s="12">
        <v>10000</v>
      </c>
      <c r="BS126" s="12">
        <v>5000</v>
      </c>
      <c r="BT126" s="14">
        <f t="shared" si="14"/>
        <v>25000</v>
      </c>
      <c r="BU126" s="14">
        <f t="shared" si="15"/>
        <v>26236.600000000006</v>
      </c>
      <c r="BV126" s="10">
        <v>25000</v>
      </c>
      <c r="BW126" s="27"/>
      <c r="BY126" s="28"/>
    </row>
    <row r="127" spans="1:77" s="26" customFormat="1" ht="51" customHeight="1" x14ac:dyDescent="0.2">
      <c r="A127" s="22">
        <v>1102</v>
      </c>
      <c r="B127" s="6" t="s">
        <v>146</v>
      </c>
      <c r="C127" s="7" t="s">
        <v>483</v>
      </c>
      <c r="D127" s="8" t="s">
        <v>74</v>
      </c>
      <c r="E127" s="23" t="s">
        <v>463</v>
      </c>
      <c r="F127" s="9">
        <v>768550</v>
      </c>
      <c r="G127" s="10">
        <f t="shared" si="12"/>
        <v>153710</v>
      </c>
      <c r="H127" s="9">
        <v>1559263</v>
      </c>
      <c r="I127" s="11" t="s">
        <v>467</v>
      </c>
      <c r="J127" s="11" t="s">
        <v>465</v>
      </c>
      <c r="K127" s="12"/>
      <c r="L127" s="12"/>
      <c r="M127" s="12"/>
      <c r="N127" s="12"/>
      <c r="O127" s="12"/>
      <c r="P127" s="12"/>
      <c r="Q127" s="13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>
        <v>20000</v>
      </c>
      <c r="BJ127" s="12">
        <v>10000</v>
      </c>
      <c r="BK127" s="12">
        <v>0</v>
      </c>
      <c r="BL127" s="12"/>
      <c r="BM127" s="12">
        <v>30000</v>
      </c>
      <c r="BN127" s="12">
        <f t="shared" si="13"/>
        <v>60000</v>
      </c>
      <c r="BO127" s="12">
        <v>20000</v>
      </c>
      <c r="BP127" s="12"/>
      <c r="BQ127" s="12"/>
      <c r="BR127" s="12">
        <v>10000</v>
      </c>
      <c r="BS127" s="12">
        <v>10000</v>
      </c>
      <c r="BT127" s="14">
        <f t="shared" si="14"/>
        <v>100000</v>
      </c>
      <c r="BU127" s="14">
        <f t="shared" si="15"/>
        <v>53710</v>
      </c>
      <c r="BV127" s="10">
        <v>52000</v>
      </c>
      <c r="BW127" s="27"/>
      <c r="BY127" s="28"/>
    </row>
    <row r="128" spans="1:77" s="26" customFormat="1" ht="51" customHeight="1" x14ac:dyDescent="0.2">
      <c r="A128" s="22">
        <v>1091</v>
      </c>
      <c r="B128" s="6" t="s">
        <v>146</v>
      </c>
      <c r="C128" s="7" t="s">
        <v>480</v>
      </c>
      <c r="D128" s="8" t="s">
        <v>74</v>
      </c>
      <c r="E128" s="23" t="s">
        <v>463</v>
      </c>
      <c r="F128" s="9">
        <v>768550</v>
      </c>
      <c r="G128" s="10">
        <f t="shared" si="12"/>
        <v>153710</v>
      </c>
      <c r="H128" s="9">
        <v>1559263</v>
      </c>
      <c r="I128" s="11" t="s">
        <v>464</v>
      </c>
      <c r="J128" s="11" t="s">
        <v>465</v>
      </c>
      <c r="K128" s="12"/>
      <c r="L128" s="12"/>
      <c r="M128" s="12"/>
      <c r="N128" s="12"/>
      <c r="O128" s="12"/>
      <c r="P128" s="12"/>
      <c r="Q128" s="13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>
        <v>20000</v>
      </c>
      <c r="BJ128" s="12">
        <v>10000</v>
      </c>
      <c r="BK128" s="12">
        <v>0</v>
      </c>
      <c r="BL128" s="12"/>
      <c r="BM128" s="12">
        <v>30000</v>
      </c>
      <c r="BN128" s="12">
        <f t="shared" si="13"/>
        <v>60000</v>
      </c>
      <c r="BO128" s="12">
        <v>20000</v>
      </c>
      <c r="BP128" s="12"/>
      <c r="BQ128" s="12"/>
      <c r="BR128" s="12">
        <v>10000</v>
      </c>
      <c r="BS128" s="12">
        <v>10000</v>
      </c>
      <c r="BT128" s="14">
        <f t="shared" si="14"/>
        <v>100000</v>
      </c>
      <c r="BU128" s="14">
        <f t="shared" si="15"/>
        <v>53710</v>
      </c>
      <c r="BV128" s="10">
        <v>52000</v>
      </c>
      <c r="BW128" s="27"/>
      <c r="BY128" s="28"/>
    </row>
    <row r="129" spans="1:77" s="26" customFormat="1" ht="51" customHeight="1" x14ac:dyDescent="0.2">
      <c r="A129" s="22">
        <v>1118</v>
      </c>
      <c r="B129" s="6" t="s">
        <v>146</v>
      </c>
      <c r="C129" s="7" t="s">
        <v>494</v>
      </c>
      <c r="D129" s="8" t="s">
        <v>74</v>
      </c>
      <c r="E129" s="23" t="s">
        <v>490</v>
      </c>
      <c r="F129" s="9">
        <v>256183</v>
      </c>
      <c r="G129" s="10">
        <f t="shared" si="12"/>
        <v>51236.600000000006</v>
      </c>
      <c r="H129" s="9">
        <v>519754</v>
      </c>
      <c r="I129" s="11" t="s">
        <v>467</v>
      </c>
      <c r="J129" s="11" t="s">
        <v>465</v>
      </c>
      <c r="K129" s="12"/>
      <c r="L129" s="12"/>
      <c r="M129" s="12"/>
      <c r="N129" s="12"/>
      <c r="O129" s="12"/>
      <c r="P129" s="12"/>
      <c r="Q129" s="13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>
        <v>10000</v>
      </c>
      <c r="BJ129" s="12">
        <v>0</v>
      </c>
      <c r="BK129" s="12"/>
      <c r="BL129" s="12"/>
      <c r="BM129" s="12"/>
      <c r="BN129" s="12">
        <f t="shared" si="13"/>
        <v>10000</v>
      </c>
      <c r="BO129" s="12"/>
      <c r="BP129" s="12"/>
      <c r="BQ129" s="12"/>
      <c r="BR129" s="12">
        <v>10000</v>
      </c>
      <c r="BS129" s="12">
        <v>5000</v>
      </c>
      <c r="BT129" s="14">
        <f t="shared" si="14"/>
        <v>25000</v>
      </c>
      <c r="BU129" s="14">
        <f t="shared" si="15"/>
        <v>26236.600000000006</v>
      </c>
      <c r="BV129" s="10">
        <v>25000</v>
      </c>
      <c r="BW129" s="27"/>
      <c r="BY129" s="28"/>
    </row>
    <row r="130" spans="1:77" s="26" customFormat="1" ht="51" customHeight="1" x14ac:dyDescent="0.2">
      <c r="A130" s="22">
        <v>1097</v>
      </c>
      <c r="B130" s="6" t="s">
        <v>146</v>
      </c>
      <c r="C130" s="7" t="s">
        <v>478</v>
      </c>
      <c r="D130" s="8" t="s">
        <v>74</v>
      </c>
      <c r="E130" s="23" t="s">
        <v>463</v>
      </c>
      <c r="F130" s="9">
        <v>768550</v>
      </c>
      <c r="G130" s="10">
        <f t="shared" si="12"/>
        <v>153710</v>
      </c>
      <c r="H130" s="9">
        <v>1559263</v>
      </c>
      <c r="I130" s="11" t="s">
        <v>464</v>
      </c>
      <c r="J130" s="11" t="s">
        <v>465</v>
      </c>
      <c r="K130" s="12"/>
      <c r="L130" s="12"/>
      <c r="M130" s="12"/>
      <c r="N130" s="12"/>
      <c r="O130" s="12"/>
      <c r="P130" s="12"/>
      <c r="Q130" s="13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>
        <v>20000</v>
      </c>
      <c r="BJ130" s="12">
        <v>10000</v>
      </c>
      <c r="BK130" s="12">
        <v>0</v>
      </c>
      <c r="BL130" s="12"/>
      <c r="BM130" s="12">
        <v>30000</v>
      </c>
      <c r="BN130" s="12">
        <f t="shared" si="13"/>
        <v>60000</v>
      </c>
      <c r="BO130" s="12">
        <v>20000</v>
      </c>
      <c r="BP130" s="12"/>
      <c r="BQ130" s="12"/>
      <c r="BR130" s="12">
        <v>10000</v>
      </c>
      <c r="BS130" s="12">
        <v>10000</v>
      </c>
      <c r="BT130" s="14">
        <f t="shared" si="14"/>
        <v>100000</v>
      </c>
      <c r="BU130" s="14">
        <f t="shared" si="15"/>
        <v>53710</v>
      </c>
      <c r="BV130" s="10">
        <v>52000</v>
      </c>
      <c r="BW130" s="27"/>
      <c r="BY130" s="28"/>
    </row>
    <row r="131" spans="1:77" s="26" customFormat="1" ht="51" customHeight="1" x14ac:dyDescent="0.2">
      <c r="A131" s="22">
        <v>1119</v>
      </c>
      <c r="B131" s="6" t="s">
        <v>146</v>
      </c>
      <c r="C131" s="7" t="s">
        <v>495</v>
      </c>
      <c r="D131" s="8" t="s">
        <v>74</v>
      </c>
      <c r="E131" s="23" t="s">
        <v>490</v>
      </c>
      <c r="F131" s="9">
        <v>256183</v>
      </c>
      <c r="G131" s="10">
        <f t="shared" si="12"/>
        <v>51236.600000000006</v>
      </c>
      <c r="H131" s="9">
        <v>519754</v>
      </c>
      <c r="I131" s="11" t="s">
        <v>467</v>
      </c>
      <c r="J131" s="11" t="s">
        <v>465</v>
      </c>
      <c r="K131" s="12"/>
      <c r="L131" s="12"/>
      <c r="M131" s="12"/>
      <c r="N131" s="12"/>
      <c r="O131" s="12"/>
      <c r="P131" s="12"/>
      <c r="Q131" s="13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>
        <v>10000</v>
      </c>
      <c r="BJ131" s="12">
        <v>0</v>
      </c>
      <c r="BK131" s="12"/>
      <c r="BL131" s="12"/>
      <c r="BM131" s="12"/>
      <c r="BN131" s="12">
        <f t="shared" si="13"/>
        <v>10000</v>
      </c>
      <c r="BO131" s="12"/>
      <c r="BP131" s="12"/>
      <c r="BQ131" s="12"/>
      <c r="BR131" s="12">
        <v>10000</v>
      </c>
      <c r="BS131" s="12">
        <v>5000</v>
      </c>
      <c r="BT131" s="14">
        <f t="shared" si="14"/>
        <v>25000</v>
      </c>
      <c r="BU131" s="14">
        <f t="shared" si="15"/>
        <v>26236.600000000006</v>
      </c>
      <c r="BV131" s="10">
        <v>25000</v>
      </c>
      <c r="BW131" s="27"/>
      <c r="BY131" s="28"/>
    </row>
    <row r="132" spans="1:77" s="26" customFormat="1" ht="51" customHeight="1" x14ac:dyDescent="0.2">
      <c r="A132" s="22">
        <v>1103</v>
      </c>
      <c r="B132" s="6" t="s">
        <v>146</v>
      </c>
      <c r="C132" s="7" t="s">
        <v>484</v>
      </c>
      <c r="D132" s="8" t="s">
        <v>74</v>
      </c>
      <c r="E132" s="23" t="s">
        <v>463</v>
      </c>
      <c r="F132" s="9">
        <v>768550</v>
      </c>
      <c r="G132" s="10">
        <f t="shared" si="12"/>
        <v>153710</v>
      </c>
      <c r="H132" s="9">
        <v>1559263</v>
      </c>
      <c r="I132" s="11" t="s">
        <v>467</v>
      </c>
      <c r="J132" s="11" t="s">
        <v>465</v>
      </c>
      <c r="K132" s="12"/>
      <c r="L132" s="12"/>
      <c r="M132" s="12"/>
      <c r="N132" s="12"/>
      <c r="O132" s="12"/>
      <c r="P132" s="12"/>
      <c r="Q132" s="13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>
        <v>20000</v>
      </c>
      <c r="BJ132" s="12">
        <v>10000</v>
      </c>
      <c r="BK132" s="12">
        <v>0</v>
      </c>
      <c r="BL132" s="12"/>
      <c r="BM132" s="12">
        <v>30000</v>
      </c>
      <c r="BN132" s="12">
        <f t="shared" si="13"/>
        <v>60000</v>
      </c>
      <c r="BO132" s="12">
        <v>20000</v>
      </c>
      <c r="BP132" s="12"/>
      <c r="BQ132" s="12"/>
      <c r="BR132" s="12">
        <v>10000</v>
      </c>
      <c r="BS132" s="12">
        <v>10000</v>
      </c>
      <c r="BT132" s="14">
        <f t="shared" si="14"/>
        <v>100000</v>
      </c>
      <c r="BU132" s="14">
        <f t="shared" si="15"/>
        <v>53710</v>
      </c>
      <c r="BV132" s="10">
        <v>52000</v>
      </c>
      <c r="BW132" s="27"/>
      <c r="BY132" s="28"/>
    </row>
    <row r="133" spans="1:77" s="26" customFormat="1" ht="51" customHeight="1" x14ac:dyDescent="0.2">
      <c r="A133" s="22">
        <v>1098</v>
      </c>
      <c r="B133" s="6" t="s">
        <v>146</v>
      </c>
      <c r="C133" s="7" t="s">
        <v>479</v>
      </c>
      <c r="D133" s="8" t="s">
        <v>74</v>
      </c>
      <c r="E133" s="23" t="s">
        <v>463</v>
      </c>
      <c r="F133" s="9">
        <v>768550</v>
      </c>
      <c r="G133" s="10">
        <f t="shared" si="12"/>
        <v>153710</v>
      </c>
      <c r="H133" s="9">
        <v>1559263</v>
      </c>
      <c r="I133" s="11" t="s">
        <v>464</v>
      </c>
      <c r="J133" s="11" t="s">
        <v>465</v>
      </c>
      <c r="K133" s="12"/>
      <c r="L133" s="12"/>
      <c r="M133" s="12"/>
      <c r="N133" s="12"/>
      <c r="O133" s="12"/>
      <c r="P133" s="12"/>
      <c r="Q133" s="13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>
        <v>20000</v>
      </c>
      <c r="BJ133" s="12">
        <v>10000</v>
      </c>
      <c r="BK133" s="12">
        <v>0</v>
      </c>
      <c r="BL133" s="12"/>
      <c r="BM133" s="12">
        <v>30000</v>
      </c>
      <c r="BN133" s="12">
        <f t="shared" si="13"/>
        <v>60000</v>
      </c>
      <c r="BO133" s="12">
        <v>20000</v>
      </c>
      <c r="BP133" s="12"/>
      <c r="BQ133" s="12"/>
      <c r="BR133" s="12">
        <v>10000</v>
      </c>
      <c r="BS133" s="12">
        <v>10000</v>
      </c>
      <c r="BT133" s="14">
        <f t="shared" si="14"/>
        <v>100000</v>
      </c>
      <c r="BU133" s="14">
        <f t="shared" si="15"/>
        <v>53710</v>
      </c>
      <c r="BV133" s="10">
        <v>52000</v>
      </c>
      <c r="BW133" s="27"/>
      <c r="BY133" s="28"/>
    </row>
    <row r="134" spans="1:77" s="26" customFormat="1" ht="51" customHeight="1" x14ac:dyDescent="0.2">
      <c r="A134" s="22">
        <v>1105</v>
      </c>
      <c r="B134" s="6" t="s">
        <v>146</v>
      </c>
      <c r="C134" s="7" t="s">
        <v>472</v>
      </c>
      <c r="D134" s="8" t="s">
        <v>74</v>
      </c>
      <c r="E134" s="23" t="s">
        <v>463</v>
      </c>
      <c r="F134" s="9">
        <v>768550</v>
      </c>
      <c r="G134" s="10">
        <f t="shared" si="12"/>
        <v>153710</v>
      </c>
      <c r="H134" s="9">
        <v>1559263</v>
      </c>
      <c r="I134" s="11" t="s">
        <v>467</v>
      </c>
      <c r="J134" s="11" t="s">
        <v>465</v>
      </c>
      <c r="K134" s="12"/>
      <c r="L134" s="12"/>
      <c r="M134" s="12"/>
      <c r="N134" s="12"/>
      <c r="O134" s="12"/>
      <c r="P134" s="12"/>
      <c r="Q134" s="13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>
        <v>20000</v>
      </c>
      <c r="BJ134" s="12">
        <v>10000</v>
      </c>
      <c r="BK134" s="12">
        <v>0</v>
      </c>
      <c r="BL134" s="12"/>
      <c r="BM134" s="12">
        <v>30000</v>
      </c>
      <c r="BN134" s="12">
        <f t="shared" si="13"/>
        <v>60000</v>
      </c>
      <c r="BO134" s="12">
        <v>20000</v>
      </c>
      <c r="BP134" s="12"/>
      <c r="BQ134" s="12"/>
      <c r="BR134" s="12">
        <v>10000</v>
      </c>
      <c r="BS134" s="12">
        <v>10000</v>
      </c>
      <c r="BT134" s="14">
        <f t="shared" si="14"/>
        <v>100000</v>
      </c>
      <c r="BU134" s="14">
        <f t="shared" si="15"/>
        <v>53710</v>
      </c>
      <c r="BV134" s="10">
        <v>52000</v>
      </c>
      <c r="BW134" s="27"/>
      <c r="BY134" s="28"/>
    </row>
    <row r="135" spans="1:77" s="26" customFormat="1" ht="51" customHeight="1" x14ac:dyDescent="0.2">
      <c r="A135" s="22">
        <v>1106</v>
      </c>
      <c r="B135" s="6" t="s">
        <v>146</v>
      </c>
      <c r="C135" s="7" t="s">
        <v>466</v>
      </c>
      <c r="D135" s="8" t="s">
        <v>74</v>
      </c>
      <c r="E135" s="23" t="s">
        <v>463</v>
      </c>
      <c r="F135" s="9">
        <v>768550</v>
      </c>
      <c r="G135" s="10">
        <f t="shared" si="12"/>
        <v>153710</v>
      </c>
      <c r="H135" s="9">
        <v>1559263</v>
      </c>
      <c r="I135" s="11" t="s">
        <v>467</v>
      </c>
      <c r="J135" s="11" t="s">
        <v>465</v>
      </c>
      <c r="K135" s="12"/>
      <c r="L135" s="12"/>
      <c r="M135" s="12"/>
      <c r="N135" s="12"/>
      <c r="O135" s="12"/>
      <c r="P135" s="12"/>
      <c r="Q135" s="13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>
        <v>20000</v>
      </c>
      <c r="BJ135" s="12">
        <v>10000</v>
      </c>
      <c r="BK135" s="12">
        <v>0</v>
      </c>
      <c r="BL135" s="12"/>
      <c r="BM135" s="12">
        <v>30000</v>
      </c>
      <c r="BN135" s="12">
        <f t="shared" si="13"/>
        <v>60000</v>
      </c>
      <c r="BO135" s="12">
        <v>20000</v>
      </c>
      <c r="BP135" s="12"/>
      <c r="BQ135" s="12"/>
      <c r="BR135" s="12">
        <v>10000</v>
      </c>
      <c r="BS135" s="12">
        <v>10000</v>
      </c>
      <c r="BT135" s="14">
        <f t="shared" si="14"/>
        <v>100000</v>
      </c>
      <c r="BU135" s="14">
        <f t="shared" si="15"/>
        <v>53710</v>
      </c>
      <c r="BV135" s="10">
        <v>52000</v>
      </c>
      <c r="BW135" s="27"/>
      <c r="BY135" s="28"/>
    </row>
    <row r="136" spans="1:77" s="26" customFormat="1" ht="51" customHeight="1" x14ac:dyDescent="0.2">
      <c r="A136" s="22">
        <v>1107</v>
      </c>
      <c r="B136" s="6" t="s">
        <v>146</v>
      </c>
      <c r="C136" s="7" t="s">
        <v>473</v>
      </c>
      <c r="D136" s="8" t="s">
        <v>74</v>
      </c>
      <c r="E136" s="23" t="s">
        <v>463</v>
      </c>
      <c r="F136" s="9">
        <v>768550</v>
      </c>
      <c r="G136" s="10">
        <f t="shared" si="12"/>
        <v>153710</v>
      </c>
      <c r="H136" s="9">
        <v>1559263</v>
      </c>
      <c r="I136" s="11" t="s">
        <v>467</v>
      </c>
      <c r="J136" s="11" t="s">
        <v>465</v>
      </c>
      <c r="K136" s="12"/>
      <c r="L136" s="12"/>
      <c r="M136" s="12"/>
      <c r="N136" s="12"/>
      <c r="O136" s="12"/>
      <c r="P136" s="12"/>
      <c r="Q136" s="13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>
        <v>20000</v>
      </c>
      <c r="BJ136" s="12">
        <v>10000</v>
      </c>
      <c r="BK136" s="12">
        <v>0</v>
      </c>
      <c r="BL136" s="12"/>
      <c r="BM136" s="12">
        <v>30000</v>
      </c>
      <c r="BN136" s="12">
        <f t="shared" si="13"/>
        <v>60000</v>
      </c>
      <c r="BO136" s="12">
        <v>20000</v>
      </c>
      <c r="BP136" s="12"/>
      <c r="BQ136" s="12"/>
      <c r="BR136" s="12">
        <v>10000</v>
      </c>
      <c r="BS136" s="12">
        <v>10000</v>
      </c>
      <c r="BT136" s="14">
        <f t="shared" si="14"/>
        <v>100000</v>
      </c>
      <c r="BU136" s="14">
        <f t="shared" si="15"/>
        <v>53710</v>
      </c>
      <c r="BV136" s="10">
        <v>52000</v>
      </c>
      <c r="BW136" s="27"/>
      <c r="BY136" s="28"/>
    </row>
    <row r="137" spans="1:77" s="26" customFormat="1" ht="51" customHeight="1" x14ac:dyDescent="0.2">
      <c r="A137" s="22">
        <v>1108</v>
      </c>
      <c r="B137" s="6" t="s">
        <v>146</v>
      </c>
      <c r="C137" s="7" t="s">
        <v>468</v>
      </c>
      <c r="D137" s="8" t="s">
        <v>74</v>
      </c>
      <c r="E137" s="23" t="s">
        <v>463</v>
      </c>
      <c r="F137" s="9">
        <v>768550</v>
      </c>
      <c r="G137" s="10">
        <f t="shared" si="12"/>
        <v>153710</v>
      </c>
      <c r="H137" s="9">
        <v>1559263</v>
      </c>
      <c r="I137" s="11" t="s">
        <v>467</v>
      </c>
      <c r="J137" s="11" t="s">
        <v>465</v>
      </c>
      <c r="K137" s="12"/>
      <c r="L137" s="12"/>
      <c r="M137" s="12"/>
      <c r="N137" s="12"/>
      <c r="O137" s="12"/>
      <c r="P137" s="12"/>
      <c r="Q137" s="13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>
        <v>20000</v>
      </c>
      <c r="BJ137" s="12">
        <v>10000</v>
      </c>
      <c r="BK137" s="12">
        <v>0</v>
      </c>
      <c r="BL137" s="12"/>
      <c r="BM137" s="12">
        <v>30000</v>
      </c>
      <c r="BN137" s="12">
        <f t="shared" si="13"/>
        <v>60000</v>
      </c>
      <c r="BO137" s="12">
        <v>20000</v>
      </c>
      <c r="BP137" s="12"/>
      <c r="BQ137" s="12"/>
      <c r="BR137" s="12">
        <v>10000</v>
      </c>
      <c r="BS137" s="12">
        <v>10000</v>
      </c>
      <c r="BT137" s="14">
        <f t="shared" si="14"/>
        <v>100000</v>
      </c>
      <c r="BU137" s="14">
        <f t="shared" si="15"/>
        <v>53710</v>
      </c>
      <c r="BV137" s="10">
        <v>52000</v>
      </c>
      <c r="BW137" s="27"/>
      <c r="BY137" s="28"/>
    </row>
    <row r="138" spans="1:77" s="26" customFormat="1" ht="51" customHeight="1" x14ac:dyDescent="0.2">
      <c r="A138" s="22">
        <v>1109</v>
      </c>
      <c r="B138" s="6" t="s">
        <v>146</v>
      </c>
      <c r="C138" s="7" t="s">
        <v>474</v>
      </c>
      <c r="D138" s="8" t="s">
        <v>74</v>
      </c>
      <c r="E138" s="23" t="s">
        <v>463</v>
      </c>
      <c r="F138" s="9">
        <v>768550</v>
      </c>
      <c r="G138" s="10">
        <f t="shared" si="12"/>
        <v>153710</v>
      </c>
      <c r="H138" s="9">
        <v>1559263</v>
      </c>
      <c r="I138" s="11" t="s">
        <v>467</v>
      </c>
      <c r="J138" s="11" t="s">
        <v>465</v>
      </c>
      <c r="K138" s="12"/>
      <c r="L138" s="12"/>
      <c r="M138" s="12"/>
      <c r="N138" s="12"/>
      <c r="O138" s="12"/>
      <c r="P138" s="12"/>
      <c r="Q138" s="13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>
        <v>20000</v>
      </c>
      <c r="BJ138" s="12">
        <v>10000</v>
      </c>
      <c r="BK138" s="12">
        <v>0</v>
      </c>
      <c r="BL138" s="12"/>
      <c r="BM138" s="12">
        <v>30000</v>
      </c>
      <c r="BN138" s="12">
        <f t="shared" si="13"/>
        <v>60000</v>
      </c>
      <c r="BO138" s="12">
        <v>20000</v>
      </c>
      <c r="BP138" s="12"/>
      <c r="BQ138" s="12"/>
      <c r="BR138" s="12">
        <v>10000</v>
      </c>
      <c r="BS138" s="12">
        <v>10000</v>
      </c>
      <c r="BT138" s="14">
        <f t="shared" si="14"/>
        <v>100000</v>
      </c>
      <c r="BU138" s="14">
        <f t="shared" si="15"/>
        <v>53710</v>
      </c>
      <c r="BV138" s="10">
        <v>52000</v>
      </c>
      <c r="BW138" s="27"/>
      <c r="BY138" s="28"/>
    </row>
    <row r="139" spans="1:77" s="26" customFormat="1" ht="51" customHeight="1" x14ac:dyDescent="0.2">
      <c r="A139" s="22">
        <v>1110</v>
      </c>
      <c r="B139" s="6" t="s">
        <v>146</v>
      </c>
      <c r="C139" s="7" t="s">
        <v>469</v>
      </c>
      <c r="D139" s="8" t="s">
        <v>74</v>
      </c>
      <c r="E139" s="23" t="s">
        <v>463</v>
      </c>
      <c r="F139" s="9">
        <v>768550</v>
      </c>
      <c r="G139" s="10">
        <f t="shared" si="12"/>
        <v>153710</v>
      </c>
      <c r="H139" s="9">
        <v>1559263</v>
      </c>
      <c r="I139" s="11" t="s">
        <v>467</v>
      </c>
      <c r="J139" s="11" t="s">
        <v>465</v>
      </c>
      <c r="K139" s="12"/>
      <c r="L139" s="12"/>
      <c r="M139" s="12"/>
      <c r="N139" s="12"/>
      <c r="O139" s="12"/>
      <c r="P139" s="12"/>
      <c r="Q139" s="13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>
        <v>20000</v>
      </c>
      <c r="BJ139" s="12">
        <v>10000</v>
      </c>
      <c r="BK139" s="12">
        <v>0</v>
      </c>
      <c r="BL139" s="12"/>
      <c r="BM139" s="12">
        <v>30000</v>
      </c>
      <c r="BN139" s="12">
        <f t="shared" si="13"/>
        <v>60000</v>
      </c>
      <c r="BO139" s="12">
        <v>20000</v>
      </c>
      <c r="BP139" s="12"/>
      <c r="BQ139" s="12"/>
      <c r="BR139" s="12">
        <v>10000</v>
      </c>
      <c r="BS139" s="12">
        <v>10000</v>
      </c>
      <c r="BT139" s="14">
        <f t="shared" si="14"/>
        <v>100000</v>
      </c>
      <c r="BU139" s="14">
        <f t="shared" si="15"/>
        <v>53710</v>
      </c>
      <c r="BV139" s="10">
        <v>52000</v>
      </c>
      <c r="BW139" s="27"/>
      <c r="BY139" s="28"/>
    </row>
    <row r="140" spans="1:77" s="26" customFormat="1" ht="51" customHeight="1" x14ac:dyDescent="0.2">
      <c r="A140" s="22">
        <v>1099</v>
      </c>
      <c r="B140" s="6" t="s">
        <v>146</v>
      </c>
      <c r="C140" s="7" t="s">
        <v>493</v>
      </c>
      <c r="D140" s="8" t="s">
        <v>74</v>
      </c>
      <c r="E140" s="23" t="s">
        <v>490</v>
      </c>
      <c r="F140" s="9">
        <v>256183</v>
      </c>
      <c r="G140" s="10">
        <f t="shared" si="12"/>
        <v>51236.600000000006</v>
      </c>
      <c r="H140" s="9">
        <v>519754</v>
      </c>
      <c r="I140" s="11" t="s">
        <v>464</v>
      </c>
      <c r="J140" s="11" t="s">
        <v>465</v>
      </c>
      <c r="K140" s="12"/>
      <c r="L140" s="12"/>
      <c r="M140" s="12"/>
      <c r="N140" s="12"/>
      <c r="O140" s="12"/>
      <c r="P140" s="12"/>
      <c r="Q140" s="13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>
        <v>10000</v>
      </c>
      <c r="BJ140" s="12">
        <v>0</v>
      </c>
      <c r="BK140" s="12"/>
      <c r="BL140" s="12"/>
      <c r="BM140" s="12"/>
      <c r="BN140" s="12">
        <f t="shared" si="13"/>
        <v>10000</v>
      </c>
      <c r="BO140" s="12"/>
      <c r="BP140" s="12"/>
      <c r="BQ140" s="12"/>
      <c r="BR140" s="12">
        <v>10000</v>
      </c>
      <c r="BS140" s="12">
        <v>5000</v>
      </c>
      <c r="BT140" s="14">
        <f t="shared" si="14"/>
        <v>25000</v>
      </c>
      <c r="BU140" s="14">
        <f t="shared" si="15"/>
        <v>26236.600000000006</v>
      </c>
      <c r="BV140" s="10">
        <v>25000</v>
      </c>
      <c r="BW140" s="27"/>
      <c r="BY140" s="28"/>
    </row>
    <row r="141" spans="1:77" s="26" customFormat="1" ht="51" customHeight="1" x14ac:dyDescent="0.2">
      <c r="A141" s="22">
        <v>1104</v>
      </c>
      <c r="B141" s="6" t="s">
        <v>146</v>
      </c>
      <c r="C141" s="7" t="s">
        <v>485</v>
      </c>
      <c r="D141" s="8" t="s">
        <v>74</v>
      </c>
      <c r="E141" s="23" t="s">
        <v>463</v>
      </c>
      <c r="F141" s="9">
        <v>768550</v>
      </c>
      <c r="G141" s="10">
        <f t="shared" si="12"/>
        <v>153710</v>
      </c>
      <c r="H141" s="9">
        <v>1559263</v>
      </c>
      <c r="I141" s="11" t="s">
        <v>467</v>
      </c>
      <c r="J141" s="11" t="s">
        <v>465</v>
      </c>
      <c r="K141" s="12"/>
      <c r="L141" s="12"/>
      <c r="M141" s="12"/>
      <c r="N141" s="12"/>
      <c r="O141" s="12"/>
      <c r="P141" s="12"/>
      <c r="Q141" s="13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>
        <v>20000</v>
      </c>
      <c r="BJ141" s="12">
        <v>10000</v>
      </c>
      <c r="BK141" s="12">
        <v>0</v>
      </c>
      <c r="BL141" s="12"/>
      <c r="BM141" s="12">
        <v>30000</v>
      </c>
      <c r="BN141" s="12">
        <f t="shared" si="13"/>
        <v>60000</v>
      </c>
      <c r="BO141" s="12">
        <v>20000</v>
      </c>
      <c r="BP141" s="12"/>
      <c r="BQ141" s="12"/>
      <c r="BR141" s="12">
        <v>10000</v>
      </c>
      <c r="BS141" s="12">
        <v>10000</v>
      </c>
      <c r="BT141" s="14">
        <f t="shared" si="14"/>
        <v>100000</v>
      </c>
      <c r="BU141" s="14">
        <f t="shared" si="15"/>
        <v>53710</v>
      </c>
      <c r="BV141" s="10">
        <v>52000</v>
      </c>
      <c r="BW141" s="27"/>
      <c r="BY141" s="28"/>
    </row>
    <row r="142" spans="1:77" s="26" customFormat="1" ht="51" customHeight="1" x14ac:dyDescent="0.2">
      <c r="A142" s="22">
        <v>1111</v>
      </c>
      <c r="B142" s="6" t="s">
        <v>146</v>
      </c>
      <c r="C142" s="7" t="s">
        <v>475</v>
      </c>
      <c r="D142" s="8" t="s">
        <v>74</v>
      </c>
      <c r="E142" s="23" t="s">
        <v>463</v>
      </c>
      <c r="F142" s="9">
        <v>768550</v>
      </c>
      <c r="G142" s="10">
        <f t="shared" si="12"/>
        <v>153710</v>
      </c>
      <c r="H142" s="9">
        <v>1559263</v>
      </c>
      <c r="I142" s="11" t="s">
        <v>467</v>
      </c>
      <c r="J142" s="11" t="s">
        <v>465</v>
      </c>
      <c r="K142" s="12"/>
      <c r="L142" s="12"/>
      <c r="M142" s="12"/>
      <c r="N142" s="12"/>
      <c r="O142" s="12"/>
      <c r="P142" s="12"/>
      <c r="Q142" s="13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>
        <v>20000</v>
      </c>
      <c r="BJ142" s="12">
        <v>10000</v>
      </c>
      <c r="BK142" s="12">
        <v>0</v>
      </c>
      <c r="BL142" s="12"/>
      <c r="BM142" s="12">
        <v>30000</v>
      </c>
      <c r="BN142" s="12">
        <f t="shared" si="13"/>
        <v>60000</v>
      </c>
      <c r="BO142" s="12">
        <v>20000</v>
      </c>
      <c r="BP142" s="12"/>
      <c r="BQ142" s="12"/>
      <c r="BR142" s="12">
        <v>10000</v>
      </c>
      <c r="BS142" s="12">
        <v>10000</v>
      </c>
      <c r="BT142" s="14">
        <f t="shared" si="14"/>
        <v>100000</v>
      </c>
      <c r="BU142" s="14">
        <f t="shared" si="15"/>
        <v>53710</v>
      </c>
      <c r="BV142" s="10">
        <v>52000</v>
      </c>
      <c r="BW142" s="27"/>
      <c r="BY142" s="28"/>
    </row>
    <row r="143" spans="1:77" s="26" customFormat="1" ht="51" customHeight="1" x14ac:dyDescent="0.2">
      <c r="A143" s="22">
        <v>1112</v>
      </c>
      <c r="B143" s="6" t="s">
        <v>146</v>
      </c>
      <c r="C143" s="7" t="s">
        <v>470</v>
      </c>
      <c r="D143" s="8" t="s">
        <v>74</v>
      </c>
      <c r="E143" s="23" t="s">
        <v>463</v>
      </c>
      <c r="F143" s="9">
        <v>512366</v>
      </c>
      <c r="G143" s="10">
        <f t="shared" si="12"/>
        <v>102473.20000000001</v>
      </c>
      <c r="H143" s="9">
        <v>1039509</v>
      </c>
      <c r="I143" s="11" t="s">
        <v>467</v>
      </c>
      <c r="J143" s="11" t="s">
        <v>465</v>
      </c>
      <c r="K143" s="12"/>
      <c r="L143" s="12"/>
      <c r="M143" s="12"/>
      <c r="N143" s="12"/>
      <c r="O143" s="12"/>
      <c r="P143" s="12"/>
      <c r="Q143" s="13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>
        <v>10000</v>
      </c>
      <c r="BJ143" s="12">
        <v>10000</v>
      </c>
      <c r="BK143" s="12">
        <v>0</v>
      </c>
      <c r="BL143" s="12"/>
      <c r="BM143" s="12">
        <v>20000</v>
      </c>
      <c r="BN143" s="12">
        <f t="shared" si="13"/>
        <v>40000</v>
      </c>
      <c r="BO143" s="12">
        <v>20000</v>
      </c>
      <c r="BP143" s="12"/>
      <c r="BQ143" s="12"/>
      <c r="BR143" s="12">
        <v>5000</v>
      </c>
      <c r="BS143" s="12">
        <v>5000</v>
      </c>
      <c r="BT143" s="14">
        <f t="shared" si="14"/>
        <v>70000</v>
      </c>
      <c r="BU143" s="14">
        <f t="shared" si="15"/>
        <v>32473.200000000012</v>
      </c>
      <c r="BV143" s="10">
        <v>30000</v>
      </c>
      <c r="BW143" s="27"/>
      <c r="BY143" s="28"/>
    </row>
    <row r="144" spans="1:77" s="26" customFormat="1" ht="51" customHeight="1" x14ac:dyDescent="0.2">
      <c r="A144" s="22">
        <v>1113</v>
      </c>
      <c r="B144" s="6" t="s">
        <v>146</v>
      </c>
      <c r="C144" s="7" t="s">
        <v>476</v>
      </c>
      <c r="D144" s="8" t="s">
        <v>74</v>
      </c>
      <c r="E144" s="23" t="s">
        <v>463</v>
      </c>
      <c r="F144" s="9">
        <v>768550</v>
      </c>
      <c r="G144" s="10">
        <f t="shared" si="12"/>
        <v>153710</v>
      </c>
      <c r="H144" s="9">
        <v>1559263</v>
      </c>
      <c r="I144" s="11" t="s">
        <v>467</v>
      </c>
      <c r="J144" s="11" t="s">
        <v>465</v>
      </c>
      <c r="K144" s="12"/>
      <c r="L144" s="12"/>
      <c r="M144" s="12"/>
      <c r="N144" s="12"/>
      <c r="O144" s="12"/>
      <c r="P144" s="12"/>
      <c r="Q144" s="13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>
        <v>20000</v>
      </c>
      <c r="BJ144" s="12">
        <v>10000</v>
      </c>
      <c r="BK144" s="12">
        <v>0</v>
      </c>
      <c r="BL144" s="12"/>
      <c r="BM144" s="12">
        <v>30000</v>
      </c>
      <c r="BN144" s="12">
        <f t="shared" si="13"/>
        <v>60000</v>
      </c>
      <c r="BO144" s="12">
        <v>20000</v>
      </c>
      <c r="BP144" s="12"/>
      <c r="BQ144" s="12"/>
      <c r="BR144" s="12">
        <v>10000</v>
      </c>
      <c r="BS144" s="12">
        <v>10000</v>
      </c>
      <c r="BT144" s="14">
        <f t="shared" si="14"/>
        <v>100000</v>
      </c>
      <c r="BU144" s="14">
        <f t="shared" si="15"/>
        <v>53710</v>
      </c>
      <c r="BV144" s="10">
        <v>52000</v>
      </c>
      <c r="BW144" s="27"/>
      <c r="BY144" s="28"/>
    </row>
    <row r="145" spans="1:77" s="26" customFormat="1" ht="51" customHeight="1" x14ac:dyDescent="0.2">
      <c r="A145" s="22">
        <v>1114</v>
      </c>
      <c r="B145" s="6" t="s">
        <v>146</v>
      </c>
      <c r="C145" s="7" t="s">
        <v>471</v>
      </c>
      <c r="D145" s="8" t="s">
        <v>74</v>
      </c>
      <c r="E145" s="23" t="s">
        <v>463</v>
      </c>
      <c r="F145" s="9">
        <v>768550</v>
      </c>
      <c r="G145" s="10">
        <f t="shared" si="12"/>
        <v>153710</v>
      </c>
      <c r="H145" s="9">
        <v>1559263</v>
      </c>
      <c r="I145" s="11" t="s">
        <v>467</v>
      </c>
      <c r="J145" s="11" t="s">
        <v>465</v>
      </c>
      <c r="K145" s="12"/>
      <c r="L145" s="12"/>
      <c r="M145" s="12"/>
      <c r="N145" s="12"/>
      <c r="O145" s="12"/>
      <c r="P145" s="12"/>
      <c r="Q145" s="13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>
        <v>20000</v>
      </c>
      <c r="BJ145" s="12">
        <v>10000</v>
      </c>
      <c r="BK145" s="12">
        <v>0</v>
      </c>
      <c r="BL145" s="12"/>
      <c r="BM145" s="12">
        <v>30000</v>
      </c>
      <c r="BN145" s="12">
        <f t="shared" si="13"/>
        <v>60000</v>
      </c>
      <c r="BO145" s="12">
        <v>20000</v>
      </c>
      <c r="BP145" s="12"/>
      <c r="BQ145" s="12"/>
      <c r="BR145" s="12">
        <v>10000</v>
      </c>
      <c r="BS145" s="12">
        <v>10000</v>
      </c>
      <c r="BT145" s="14">
        <f t="shared" si="14"/>
        <v>100000</v>
      </c>
      <c r="BU145" s="14">
        <f t="shared" si="15"/>
        <v>53710</v>
      </c>
      <c r="BV145" s="10">
        <v>52000</v>
      </c>
      <c r="BW145" s="27"/>
      <c r="BY145" s="28"/>
    </row>
    <row r="146" spans="1:77" s="26" customFormat="1" ht="51" customHeight="1" x14ac:dyDescent="0.2">
      <c r="A146" s="22">
        <v>1115</v>
      </c>
      <c r="B146" s="6" t="s">
        <v>146</v>
      </c>
      <c r="C146" s="7" t="s">
        <v>486</v>
      </c>
      <c r="D146" s="8" t="s">
        <v>74</v>
      </c>
      <c r="E146" s="23" t="s">
        <v>463</v>
      </c>
      <c r="F146" s="9">
        <v>640458</v>
      </c>
      <c r="G146" s="10">
        <f t="shared" ref="G146:G157" si="16">F146*0.2</f>
        <v>128091.6</v>
      </c>
      <c r="H146" s="9">
        <v>1299386</v>
      </c>
      <c r="I146" s="11" t="s">
        <v>467</v>
      </c>
      <c r="J146" s="11" t="s">
        <v>465</v>
      </c>
      <c r="K146" s="12"/>
      <c r="L146" s="12"/>
      <c r="M146" s="12"/>
      <c r="N146" s="12"/>
      <c r="O146" s="12"/>
      <c r="P146" s="12"/>
      <c r="Q146" s="13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>
        <v>20000</v>
      </c>
      <c r="BJ146" s="12">
        <v>10000</v>
      </c>
      <c r="BK146" s="12">
        <v>0</v>
      </c>
      <c r="BL146" s="12"/>
      <c r="BM146" s="12">
        <v>20000</v>
      </c>
      <c r="BN146" s="12">
        <f t="shared" si="13"/>
        <v>50000</v>
      </c>
      <c r="BO146" s="12">
        <v>20000</v>
      </c>
      <c r="BP146" s="12"/>
      <c r="BQ146" s="12"/>
      <c r="BR146" s="12">
        <v>10000</v>
      </c>
      <c r="BS146" s="12">
        <v>5000</v>
      </c>
      <c r="BT146" s="14">
        <f t="shared" si="14"/>
        <v>85000</v>
      </c>
      <c r="BU146" s="14">
        <f t="shared" si="15"/>
        <v>43091.600000000006</v>
      </c>
      <c r="BV146" s="10">
        <v>40000</v>
      </c>
      <c r="BW146" s="27"/>
      <c r="BY146" s="28"/>
    </row>
    <row r="147" spans="1:77" s="26" customFormat="1" ht="51" customHeight="1" x14ac:dyDescent="0.2">
      <c r="A147" s="22">
        <v>1116</v>
      </c>
      <c r="B147" s="6" t="s">
        <v>146</v>
      </c>
      <c r="C147" s="7" t="s">
        <v>487</v>
      </c>
      <c r="D147" s="8" t="s">
        <v>74</v>
      </c>
      <c r="E147" s="23" t="s">
        <v>463</v>
      </c>
      <c r="F147" s="9">
        <v>640458</v>
      </c>
      <c r="G147" s="10">
        <f t="shared" si="16"/>
        <v>128091.6</v>
      </c>
      <c r="H147" s="9">
        <v>1299386</v>
      </c>
      <c r="I147" s="11" t="s">
        <v>467</v>
      </c>
      <c r="J147" s="11" t="s">
        <v>465</v>
      </c>
      <c r="K147" s="12"/>
      <c r="L147" s="12"/>
      <c r="M147" s="12"/>
      <c r="N147" s="12"/>
      <c r="O147" s="12"/>
      <c r="P147" s="12"/>
      <c r="Q147" s="13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>
        <v>20000</v>
      </c>
      <c r="BJ147" s="12">
        <v>10000</v>
      </c>
      <c r="BK147" s="12">
        <v>0</v>
      </c>
      <c r="BL147" s="12"/>
      <c r="BM147" s="12">
        <v>20000</v>
      </c>
      <c r="BN147" s="12">
        <f t="shared" si="13"/>
        <v>50000</v>
      </c>
      <c r="BO147" s="12">
        <v>20000</v>
      </c>
      <c r="BP147" s="12"/>
      <c r="BQ147" s="12"/>
      <c r="BR147" s="12">
        <v>10000</v>
      </c>
      <c r="BS147" s="12">
        <v>5000</v>
      </c>
      <c r="BT147" s="14">
        <f t="shared" si="14"/>
        <v>85000</v>
      </c>
      <c r="BU147" s="14">
        <f t="shared" si="15"/>
        <v>43091.600000000006</v>
      </c>
      <c r="BV147" s="10">
        <v>40000</v>
      </c>
      <c r="BW147" s="27"/>
      <c r="BY147" s="28"/>
    </row>
    <row r="148" spans="1:77" s="26" customFormat="1" ht="51" customHeight="1" x14ac:dyDescent="0.2">
      <c r="A148" s="22">
        <v>1117</v>
      </c>
      <c r="B148" s="6" t="s">
        <v>146</v>
      </c>
      <c r="C148" s="7" t="s">
        <v>488</v>
      </c>
      <c r="D148" s="8" t="s">
        <v>74</v>
      </c>
      <c r="E148" s="23" t="s">
        <v>463</v>
      </c>
      <c r="F148" s="9">
        <v>1024733</v>
      </c>
      <c r="G148" s="10">
        <f t="shared" si="16"/>
        <v>204946.6</v>
      </c>
      <c r="H148" s="9">
        <v>2079017</v>
      </c>
      <c r="I148" s="11" t="s">
        <v>467</v>
      </c>
      <c r="J148" s="11" t="s">
        <v>465</v>
      </c>
      <c r="K148" s="12"/>
      <c r="L148" s="12"/>
      <c r="M148" s="12"/>
      <c r="N148" s="12"/>
      <c r="O148" s="12"/>
      <c r="P148" s="12"/>
      <c r="Q148" s="13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>
        <v>20000</v>
      </c>
      <c r="BJ148" s="12">
        <v>10000</v>
      </c>
      <c r="BK148" s="12">
        <v>0</v>
      </c>
      <c r="BL148" s="12"/>
      <c r="BM148" s="12">
        <v>30000</v>
      </c>
      <c r="BN148" s="12">
        <f t="shared" si="13"/>
        <v>60000</v>
      </c>
      <c r="BO148" s="12">
        <v>20000</v>
      </c>
      <c r="BP148" s="12"/>
      <c r="BQ148" s="12"/>
      <c r="BR148" s="12">
        <v>20000</v>
      </c>
      <c r="BS148" s="12">
        <v>20000</v>
      </c>
      <c r="BT148" s="14">
        <f t="shared" si="14"/>
        <v>120000</v>
      </c>
      <c r="BU148" s="14">
        <f t="shared" si="15"/>
        <v>84946.6</v>
      </c>
      <c r="BV148" s="10">
        <v>80000</v>
      </c>
      <c r="BW148" s="27"/>
      <c r="BY148" s="28"/>
    </row>
    <row r="149" spans="1:77" s="26" customFormat="1" ht="51" customHeight="1" x14ac:dyDescent="0.2">
      <c r="A149" s="22">
        <v>1092</v>
      </c>
      <c r="B149" s="6" t="s">
        <v>146</v>
      </c>
      <c r="C149" s="7" t="s">
        <v>489</v>
      </c>
      <c r="D149" s="8" t="s">
        <v>74</v>
      </c>
      <c r="E149" s="23" t="s">
        <v>490</v>
      </c>
      <c r="F149" s="9">
        <v>256183</v>
      </c>
      <c r="G149" s="10">
        <f t="shared" si="16"/>
        <v>51236.600000000006</v>
      </c>
      <c r="H149" s="9">
        <v>519754</v>
      </c>
      <c r="I149" s="11" t="s">
        <v>464</v>
      </c>
      <c r="J149" s="11" t="s">
        <v>465</v>
      </c>
      <c r="K149" s="12"/>
      <c r="L149" s="12"/>
      <c r="M149" s="12"/>
      <c r="N149" s="12"/>
      <c r="O149" s="12"/>
      <c r="P149" s="12"/>
      <c r="Q149" s="13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>
        <v>10000</v>
      </c>
      <c r="BJ149" s="12">
        <v>0</v>
      </c>
      <c r="BK149" s="12"/>
      <c r="BL149" s="12"/>
      <c r="BM149" s="12"/>
      <c r="BN149" s="12">
        <f t="shared" si="13"/>
        <v>10000</v>
      </c>
      <c r="BO149" s="12"/>
      <c r="BP149" s="12"/>
      <c r="BQ149" s="12"/>
      <c r="BR149" s="12">
        <v>10000</v>
      </c>
      <c r="BS149" s="12">
        <v>5000</v>
      </c>
      <c r="BT149" s="14">
        <f t="shared" si="14"/>
        <v>25000</v>
      </c>
      <c r="BU149" s="14">
        <f t="shared" si="15"/>
        <v>26236.600000000006</v>
      </c>
      <c r="BV149" s="10">
        <v>25000</v>
      </c>
      <c r="BW149" s="27"/>
      <c r="BY149" s="28"/>
    </row>
    <row r="150" spans="1:77" s="26" customFormat="1" ht="51" customHeight="1" x14ac:dyDescent="0.2">
      <c r="A150" s="22">
        <v>1100</v>
      </c>
      <c r="B150" s="6" t="s">
        <v>146</v>
      </c>
      <c r="C150" s="7" t="s">
        <v>462</v>
      </c>
      <c r="D150" s="8" t="s">
        <v>74</v>
      </c>
      <c r="E150" s="23" t="s">
        <v>463</v>
      </c>
      <c r="F150" s="9">
        <v>512366</v>
      </c>
      <c r="G150" s="10">
        <f t="shared" si="16"/>
        <v>102473.20000000001</v>
      </c>
      <c r="H150" s="9">
        <v>1039509</v>
      </c>
      <c r="I150" s="11" t="s">
        <v>464</v>
      </c>
      <c r="J150" s="11" t="s">
        <v>465</v>
      </c>
      <c r="K150" s="12"/>
      <c r="L150" s="12"/>
      <c r="M150" s="12"/>
      <c r="N150" s="12"/>
      <c r="O150" s="12"/>
      <c r="P150" s="12"/>
      <c r="Q150" s="13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>
        <v>10000</v>
      </c>
      <c r="BJ150" s="12">
        <v>10000</v>
      </c>
      <c r="BK150" s="12">
        <v>0</v>
      </c>
      <c r="BL150" s="12"/>
      <c r="BM150" s="12">
        <v>20000</v>
      </c>
      <c r="BN150" s="12">
        <f t="shared" si="13"/>
        <v>40000</v>
      </c>
      <c r="BO150" s="12">
        <v>20000</v>
      </c>
      <c r="BP150" s="12"/>
      <c r="BQ150" s="12"/>
      <c r="BR150" s="12">
        <v>5000</v>
      </c>
      <c r="BS150" s="12">
        <v>5000</v>
      </c>
      <c r="BT150" s="14">
        <f t="shared" si="14"/>
        <v>70000</v>
      </c>
      <c r="BU150" s="14">
        <f t="shared" si="15"/>
        <v>32473.200000000012</v>
      </c>
      <c r="BV150" s="10">
        <v>30000</v>
      </c>
      <c r="BW150" s="27"/>
      <c r="BY150" s="28"/>
    </row>
    <row r="151" spans="1:77" s="26" customFormat="1" ht="51" customHeight="1" x14ac:dyDescent="0.2">
      <c r="A151" s="22">
        <v>1093</v>
      </c>
      <c r="B151" s="6" t="s">
        <v>146</v>
      </c>
      <c r="C151" s="7" t="s">
        <v>481</v>
      </c>
      <c r="D151" s="8" t="s">
        <v>74</v>
      </c>
      <c r="E151" s="23" t="s">
        <v>463</v>
      </c>
      <c r="F151" s="9">
        <v>768550</v>
      </c>
      <c r="G151" s="10">
        <f t="shared" si="16"/>
        <v>153710</v>
      </c>
      <c r="H151" s="9">
        <v>1559263</v>
      </c>
      <c r="I151" s="11" t="s">
        <v>464</v>
      </c>
      <c r="J151" s="11" t="s">
        <v>465</v>
      </c>
      <c r="K151" s="12"/>
      <c r="L151" s="12"/>
      <c r="M151" s="12"/>
      <c r="N151" s="12"/>
      <c r="O151" s="12"/>
      <c r="P151" s="12"/>
      <c r="Q151" s="13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>
        <v>20000</v>
      </c>
      <c r="BJ151" s="12">
        <v>10000</v>
      </c>
      <c r="BK151" s="12">
        <v>0</v>
      </c>
      <c r="BL151" s="12"/>
      <c r="BM151" s="12">
        <v>30000</v>
      </c>
      <c r="BN151" s="12">
        <f t="shared" si="13"/>
        <v>60000</v>
      </c>
      <c r="BO151" s="12">
        <v>20000</v>
      </c>
      <c r="BP151" s="12"/>
      <c r="BQ151" s="12"/>
      <c r="BR151" s="12">
        <v>10000</v>
      </c>
      <c r="BS151" s="12">
        <v>10000</v>
      </c>
      <c r="BT151" s="14">
        <f t="shared" si="14"/>
        <v>100000</v>
      </c>
      <c r="BU151" s="14">
        <f t="shared" si="15"/>
        <v>53710</v>
      </c>
      <c r="BV151" s="10">
        <v>52000</v>
      </c>
      <c r="BW151" s="27"/>
      <c r="BY151" s="28"/>
    </row>
    <row r="152" spans="1:77" s="26" customFormat="1" ht="51" customHeight="1" x14ac:dyDescent="0.2">
      <c r="A152" s="22">
        <v>1094</v>
      </c>
      <c r="B152" s="6" t="s">
        <v>146</v>
      </c>
      <c r="C152" s="7" t="s">
        <v>491</v>
      </c>
      <c r="D152" s="8" t="s">
        <v>74</v>
      </c>
      <c r="E152" s="23" t="s">
        <v>490</v>
      </c>
      <c r="F152" s="9">
        <v>256183</v>
      </c>
      <c r="G152" s="10">
        <f t="shared" si="16"/>
        <v>51236.600000000006</v>
      </c>
      <c r="H152" s="9">
        <v>519754</v>
      </c>
      <c r="I152" s="11" t="s">
        <v>464</v>
      </c>
      <c r="J152" s="11" t="s">
        <v>465</v>
      </c>
      <c r="K152" s="12"/>
      <c r="L152" s="12"/>
      <c r="M152" s="12"/>
      <c r="N152" s="12"/>
      <c r="O152" s="12"/>
      <c r="P152" s="12"/>
      <c r="Q152" s="13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>
        <v>10000</v>
      </c>
      <c r="BJ152" s="12">
        <v>0</v>
      </c>
      <c r="BK152" s="12"/>
      <c r="BL152" s="12"/>
      <c r="BM152" s="12"/>
      <c r="BN152" s="12">
        <f t="shared" si="13"/>
        <v>10000</v>
      </c>
      <c r="BO152" s="12"/>
      <c r="BP152" s="12"/>
      <c r="BQ152" s="12"/>
      <c r="BR152" s="12">
        <v>10000</v>
      </c>
      <c r="BS152" s="12">
        <v>5000</v>
      </c>
      <c r="BT152" s="14">
        <f t="shared" si="14"/>
        <v>25000</v>
      </c>
      <c r="BU152" s="14">
        <f t="shared" si="15"/>
        <v>26236.600000000006</v>
      </c>
      <c r="BV152" s="10">
        <v>25000</v>
      </c>
      <c r="BW152" s="27"/>
      <c r="BY152" s="28"/>
    </row>
    <row r="153" spans="1:77" s="26" customFormat="1" ht="51" customHeight="1" x14ac:dyDescent="0.2">
      <c r="A153" s="22">
        <v>1101</v>
      </c>
      <c r="B153" s="6" t="s">
        <v>146</v>
      </c>
      <c r="C153" s="7" t="s">
        <v>482</v>
      </c>
      <c r="D153" s="8" t="s">
        <v>74</v>
      </c>
      <c r="E153" s="23" t="s">
        <v>463</v>
      </c>
      <c r="F153" s="9">
        <v>768550</v>
      </c>
      <c r="G153" s="10">
        <f t="shared" si="16"/>
        <v>153710</v>
      </c>
      <c r="H153" s="9">
        <v>1559263</v>
      </c>
      <c r="I153" s="11" t="s">
        <v>464</v>
      </c>
      <c r="J153" s="11" t="s">
        <v>465</v>
      </c>
      <c r="K153" s="12"/>
      <c r="L153" s="12"/>
      <c r="M153" s="12"/>
      <c r="N153" s="12"/>
      <c r="O153" s="12"/>
      <c r="P153" s="12"/>
      <c r="Q153" s="13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>
        <v>20000</v>
      </c>
      <c r="BJ153" s="12">
        <v>10000</v>
      </c>
      <c r="BK153" s="12">
        <v>0</v>
      </c>
      <c r="BL153" s="12"/>
      <c r="BM153" s="12">
        <v>30000</v>
      </c>
      <c r="BN153" s="12">
        <f t="shared" si="13"/>
        <v>60000</v>
      </c>
      <c r="BO153" s="12">
        <v>20000</v>
      </c>
      <c r="BP153" s="12"/>
      <c r="BQ153" s="12"/>
      <c r="BR153" s="12">
        <v>10000</v>
      </c>
      <c r="BS153" s="12">
        <v>10000</v>
      </c>
      <c r="BT153" s="14">
        <f t="shared" si="14"/>
        <v>100000</v>
      </c>
      <c r="BU153" s="14">
        <f t="shared" si="15"/>
        <v>53710</v>
      </c>
      <c r="BV153" s="10">
        <v>52000</v>
      </c>
      <c r="BW153" s="27"/>
      <c r="BY153" s="28"/>
    </row>
    <row r="154" spans="1:77" s="26" customFormat="1" ht="51" customHeight="1" x14ac:dyDescent="0.2">
      <c r="A154" s="22">
        <v>1095</v>
      </c>
      <c r="B154" s="6" t="s">
        <v>146</v>
      </c>
      <c r="C154" s="7" t="s">
        <v>477</v>
      </c>
      <c r="D154" s="8" t="s">
        <v>74</v>
      </c>
      <c r="E154" s="23" t="s">
        <v>463</v>
      </c>
      <c r="F154" s="9">
        <v>512366</v>
      </c>
      <c r="G154" s="10">
        <f t="shared" si="16"/>
        <v>102473.20000000001</v>
      </c>
      <c r="H154" s="9">
        <v>1039509</v>
      </c>
      <c r="I154" s="11" t="s">
        <v>464</v>
      </c>
      <c r="J154" s="11" t="s">
        <v>465</v>
      </c>
      <c r="K154" s="12"/>
      <c r="L154" s="12"/>
      <c r="M154" s="12"/>
      <c r="N154" s="12"/>
      <c r="O154" s="12"/>
      <c r="P154" s="12"/>
      <c r="Q154" s="13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>
        <v>10000</v>
      </c>
      <c r="BJ154" s="12">
        <v>10000</v>
      </c>
      <c r="BK154" s="12">
        <v>0</v>
      </c>
      <c r="BL154" s="12"/>
      <c r="BM154" s="12">
        <v>20000</v>
      </c>
      <c r="BN154" s="12">
        <f t="shared" si="13"/>
        <v>40000</v>
      </c>
      <c r="BO154" s="12">
        <v>20000</v>
      </c>
      <c r="BP154" s="12"/>
      <c r="BQ154" s="12"/>
      <c r="BR154" s="12">
        <v>5000</v>
      </c>
      <c r="BS154" s="12">
        <v>5000</v>
      </c>
      <c r="BT154" s="14">
        <f t="shared" si="14"/>
        <v>70000</v>
      </c>
      <c r="BU154" s="14">
        <f t="shared" si="15"/>
        <v>32473.200000000012</v>
      </c>
      <c r="BV154" s="10">
        <v>30000</v>
      </c>
      <c r="BW154" s="27"/>
      <c r="BY154" s="28"/>
    </row>
    <row r="155" spans="1:77" s="26" customFormat="1" ht="59.25" customHeight="1" x14ac:dyDescent="0.2">
      <c r="A155" s="22">
        <v>1120</v>
      </c>
      <c r="B155" s="6" t="s">
        <v>146</v>
      </c>
      <c r="C155" s="7" t="s">
        <v>156</v>
      </c>
      <c r="D155" s="8" t="s">
        <v>157</v>
      </c>
      <c r="E155" s="23" t="s">
        <v>158</v>
      </c>
      <c r="F155" s="9">
        <v>29988764</v>
      </c>
      <c r="G155" s="10">
        <f t="shared" si="16"/>
        <v>5997752.8000000007</v>
      </c>
      <c r="H155" s="9">
        <v>36212410</v>
      </c>
      <c r="I155" s="11" t="s">
        <v>159</v>
      </c>
      <c r="J155" s="11" t="s">
        <v>160</v>
      </c>
      <c r="K155" s="12"/>
      <c r="L155" s="12"/>
      <c r="M155" s="12"/>
      <c r="N155" s="12"/>
      <c r="O155" s="12"/>
      <c r="P155" s="12"/>
      <c r="Q155" s="13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>
        <v>0</v>
      </c>
      <c r="BJ155" s="12"/>
      <c r="BK155" s="12">
        <v>0</v>
      </c>
      <c r="BL155" s="12">
        <v>0</v>
      </c>
      <c r="BM155" s="12">
        <v>0</v>
      </c>
      <c r="BN155" s="12">
        <f t="shared" si="13"/>
        <v>0</v>
      </c>
      <c r="BO155" s="12">
        <v>400000</v>
      </c>
      <c r="BP155" s="12">
        <v>400000</v>
      </c>
      <c r="BQ155" s="12">
        <v>400000</v>
      </c>
      <c r="BR155" s="12">
        <v>400000</v>
      </c>
      <c r="BS155" s="12">
        <v>400000</v>
      </c>
      <c r="BT155" s="14">
        <f t="shared" si="14"/>
        <v>2000000</v>
      </c>
      <c r="BU155" s="14">
        <f t="shared" si="15"/>
        <v>3997752.8000000007</v>
      </c>
      <c r="BV155" s="10">
        <v>500000</v>
      </c>
      <c r="BW155" s="27"/>
      <c r="BY155" s="28"/>
    </row>
    <row r="156" spans="1:77" s="26" customFormat="1" ht="106.5" customHeight="1" x14ac:dyDescent="0.2">
      <c r="A156" s="15">
        <v>807</v>
      </c>
      <c r="B156" s="15" t="s">
        <v>264</v>
      </c>
      <c r="C156" s="15" t="s">
        <v>265</v>
      </c>
      <c r="D156" s="8" t="s">
        <v>214</v>
      </c>
      <c r="E156" s="23" t="s">
        <v>153</v>
      </c>
      <c r="F156" s="10">
        <v>20755984</v>
      </c>
      <c r="G156" s="10">
        <f t="shared" si="16"/>
        <v>4151196.8000000003</v>
      </c>
      <c r="H156" s="9">
        <v>25105814</v>
      </c>
      <c r="I156" s="16" t="s">
        <v>266</v>
      </c>
      <c r="J156" s="11" t="s">
        <v>267</v>
      </c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>
        <v>0</v>
      </c>
      <c r="AZ156" s="12">
        <v>0</v>
      </c>
      <c r="BA156" s="12">
        <v>400000</v>
      </c>
      <c r="BB156" s="12">
        <v>400000</v>
      </c>
      <c r="BC156" s="12">
        <v>400000</v>
      </c>
      <c r="BD156" s="12">
        <v>300000</v>
      </c>
      <c r="BE156" s="12">
        <v>300000</v>
      </c>
      <c r="BF156" s="12">
        <v>300000</v>
      </c>
      <c r="BG156" s="12">
        <v>300000</v>
      </c>
      <c r="BH156" s="12">
        <v>200000</v>
      </c>
      <c r="BI156" s="12">
        <v>200000</v>
      </c>
      <c r="BJ156" s="12">
        <v>200000</v>
      </c>
      <c r="BK156" s="12">
        <v>200000</v>
      </c>
      <c r="BL156" s="12">
        <v>100000</v>
      </c>
      <c r="BM156" s="12">
        <v>100000</v>
      </c>
      <c r="BN156" s="12">
        <f t="shared" si="13"/>
        <v>3400000</v>
      </c>
      <c r="BO156" s="12">
        <v>100000</v>
      </c>
      <c r="BP156" s="12">
        <v>100000</v>
      </c>
      <c r="BQ156" s="12">
        <v>100000</v>
      </c>
      <c r="BR156" s="12">
        <v>100000</v>
      </c>
      <c r="BS156" s="12">
        <v>100000</v>
      </c>
      <c r="BT156" s="14">
        <f t="shared" si="14"/>
        <v>3900000</v>
      </c>
      <c r="BU156" s="14">
        <f t="shared" si="15"/>
        <v>251196.80000000028</v>
      </c>
      <c r="BV156" s="10">
        <v>50000</v>
      </c>
      <c r="BW156" s="27"/>
      <c r="BY156" s="28"/>
    </row>
    <row r="157" spans="1:77" s="26" customFormat="1" ht="44.25" customHeight="1" x14ac:dyDescent="0.2">
      <c r="A157" s="22">
        <v>1233</v>
      </c>
      <c r="B157" s="6" t="s">
        <v>603</v>
      </c>
      <c r="C157" s="7" t="s">
        <v>604</v>
      </c>
      <c r="D157" s="8" t="s">
        <v>214</v>
      </c>
      <c r="E157" s="23" t="s">
        <v>196</v>
      </c>
      <c r="F157" s="9">
        <v>830470</v>
      </c>
      <c r="G157" s="10">
        <f t="shared" si="16"/>
        <v>166094</v>
      </c>
      <c r="H157" s="9">
        <v>1754718</v>
      </c>
      <c r="I157" s="11" t="s">
        <v>605</v>
      </c>
      <c r="J157" s="11" t="s">
        <v>606</v>
      </c>
      <c r="K157" s="12"/>
      <c r="L157" s="12"/>
      <c r="M157" s="12"/>
      <c r="N157" s="12"/>
      <c r="O157" s="12"/>
      <c r="P157" s="12"/>
      <c r="Q157" s="13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>
        <f t="shared" si="13"/>
        <v>0</v>
      </c>
      <c r="BO157" s="12">
        <v>0</v>
      </c>
      <c r="BP157" s="12">
        <v>100000</v>
      </c>
      <c r="BQ157" s="12">
        <v>0</v>
      </c>
      <c r="BR157" s="12">
        <v>0</v>
      </c>
      <c r="BS157" s="12">
        <v>0</v>
      </c>
      <c r="BT157" s="14">
        <f t="shared" si="14"/>
        <v>100000</v>
      </c>
      <c r="BU157" s="14">
        <f t="shared" si="15"/>
        <v>66094</v>
      </c>
      <c r="BV157" s="10">
        <v>20000</v>
      </c>
      <c r="BW157" s="27"/>
      <c r="BY157" s="28"/>
    </row>
    <row r="158" spans="1:77" s="26" customFormat="1" ht="130.5" customHeight="1" x14ac:dyDescent="0.2">
      <c r="A158" s="15">
        <v>640</v>
      </c>
      <c r="B158" s="15" t="s">
        <v>95</v>
      </c>
      <c r="C158" s="7" t="s">
        <v>96</v>
      </c>
      <c r="D158" s="8" t="s">
        <v>85</v>
      </c>
      <c r="E158" s="23" t="s">
        <v>97</v>
      </c>
      <c r="F158" s="10">
        <v>15062182.93</v>
      </c>
      <c r="G158" s="10">
        <f>PRODUCT(F158,0.2)</f>
        <v>3012436.5860000001</v>
      </c>
      <c r="H158" s="9">
        <v>18756056.690000001</v>
      </c>
      <c r="I158" s="11" t="s">
        <v>98</v>
      </c>
      <c r="J158" s="11" t="s">
        <v>99</v>
      </c>
      <c r="K158" s="12"/>
      <c r="L158" s="12"/>
      <c r="M158" s="12"/>
      <c r="N158" s="12"/>
      <c r="O158" s="12"/>
      <c r="P158" s="12"/>
      <c r="Q158" s="13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>
        <v>0</v>
      </c>
      <c r="AT158" s="12">
        <v>0</v>
      </c>
      <c r="AU158" s="12">
        <v>400000</v>
      </c>
      <c r="AV158" s="12">
        <v>300000</v>
      </c>
      <c r="AW158" s="12">
        <v>200000</v>
      </c>
      <c r="AX158" s="12">
        <v>200000</v>
      </c>
      <c r="AY158" s="12">
        <v>100000</v>
      </c>
      <c r="AZ158" s="12">
        <v>200000</v>
      </c>
      <c r="BA158" s="12">
        <v>100000</v>
      </c>
      <c r="BB158" s="12">
        <v>0</v>
      </c>
      <c r="BC158" s="12">
        <v>100000</v>
      </c>
      <c r="BD158" s="12">
        <v>100000</v>
      </c>
      <c r="BE158" s="12">
        <v>100000</v>
      </c>
      <c r="BF158" s="12">
        <v>100000</v>
      </c>
      <c r="BG158" s="12">
        <v>100000</v>
      </c>
      <c r="BH158" s="12">
        <v>50000</v>
      </c>
      <c r="BI158" s="12">
        <v>50000</v>
      </c>
      <c r="BJ158" s="12">
        <v>50000</v>
      </c>
      <c r="BK158" s="12">
        <v>0</v>
      </c>
      <c r="BL158" s="12"/>
      <c r="BM158" s="12"/>
      <c r="BN158" s="12">
        <f t="shared" si="13"/>
        <v>2150000</v>
      </c>
      <c r="BO158" s="12"/>
      <c r="BP158" s="12"/>
      <c r="BQ158" s="12">
        <v>100000</v>
      </c>
      <c r="BR158" s="12">
        <v>100000</v>
      </c>
      <c r="BS158" s="12">
        <v>100000</v>
      </c>
      <c r="BT158" s="14">
        <f t="shared" si="14"/>
        <v>2450000</v>
      </c>
      <c r="BU158" s="14">
        <f t="shared" si="15"/>
        <v>562436.58600000013</v>
      </c>
      <c r="BV158" s="10">
        <v>100000</v>
      </c>
      <c r="BW158" s="27"/>
      <c r="BY158" s="28"/>
    </row>
    <row r="159" spans="1:77" s="26" customFormat="1" ht="83.25" customHeight="1" x14ac:dyDescent="0.2">
      <c r="A159" s="6">
        <v>938</v>
      </c>
      <c r="B159" s="6" t="s">
        <v>95</v>
      </c>
      <c r="C159" s="7" t="s">
        <v>122</v>
      </c>
      <c r="D159" s="8" t="s">
        <v>123</v>
      </c>
      <c r="E159" s="23" t="s">
        <v>124</v>
      </c>
      <c r="F159" s="10">
        <v>10198437</v>
      </c>
      <c r="G159" s="10">
        <f t="shared" ref="G159:G172" si="17">F159*0.2</f>
        <v>2039687.4000000001</v>
      </c>
      <c r="H159" s="9">
        <v>18656679</v>
      </c>
      <c r="I159" s="11" t="s">
        <v>125</v>
      </c>
      <c r="J159" s="11" t="s">
        <v>126</v>
      </c>
      <c r="K159" s="12"/>
      <c r="L159" s="12"/>
      <c r="M159" s="12"/>
      <c r="N159" s="12"/>
      <c r="O159" s="12"/>
      <c r="P159" s="12"/>
      <c r="Q159" s="13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>
        <v>0</v>
      </c>
      <c r="BD159" s="12"/>
      <c r="BE159" s="12">
        <v>0</v>
      </c>
      <c r="BF159" s="12">
        <v>200000</v>
      </c>
      <c r="BG159" s="12">
        <v>150000</v>
      </c>
      <c r="BH159" s="12">
        <v>150000</v>
      </c>
      <c r="BI159" s="12">
        <v>150000</v>
      </c>
      <c r="BJ159" s="12">
        <v>150000</v>
      </c>
      <c r="BK159" s="12">
        <v>100000</v>
      </c>
      <c r="BL159" s="12">
        <v>150000</v>
      </c>
      <c r="BM159" s="12">
        <v>100000</v>
      </c>
      <c r="BN159" s="12">
        <f t="shared" si="13"/>
        <v>1150000</v>
      </c>
      <c r="BO159" s="12">
        <v>100000</v>
      </c>
      <c r="BP159" s="12">
        <v>100000</v>
      </c>
      <c r="BQ159" s="12">
        <v>100000</v>
      </c>
      <c r="BR159" s="12">
        <v>100000</v>
      </c>
      <c r="BS159" s="12">
        <v>100000</v>
      </c>
      <c r="BT159" s="14">
        <f t="shared" si="14"/>
        <v>1650000</v>
      </c>
      <c r="BU159" s="14">
        <f t="shared" si="15"/>
        <v>389687.40000000014</v>
      </c>
      <c r="BV159" s="10">
        <v>100000</v>
      </c>
      <c r="BW159" s="27"/>
      <c r="BY159" s="28"/>
    </row>
    <row r="160" spans="1:77" s="26" customFormat="1" ht="71.25" customHeight="1" x14ac:dyDescent="0.2">
      <c r="A160" s="22">
        <v>1168</v>
      </c>
      <c r="B160" s="6" t="s">
        <v>508</v>
      </c>
      <c r="C160" s="7" t="s">
        <v>509</v>
      </c>
      <c r="D160" s="8" t="s">
        <v>74</v>
      </c>
      <c r="E160" s="23" t="s">
        <v>356</v>
      </c>
      <c r="F160" s="9">
        <v>8860264</v>
      </c>
      <c r="G160" s="10">
        <f t="shared" si="17"/>
        <v>1772052.8</v>
      </c>
      <c r="H160" s="9">
        <v>15597302</v>
      </c>
      <c r="I160" s="11" t="s">
        <v>510</v>
      </c>
      <c r="J160" s="11" t="s">
        <v>511</v>
      </c>
      <c r="K160" s="12"/>
      <c r="L160" s="12"/>
      <c r="M160" s="12"/>
      <c r="N160" s="12"/>
      <c r="O160" s="12"/>
      <c r="P160" s="12"/>
      <c r="Q160" s="13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>
        <v>0</v>
      </c>
      <c r="BK160" s="12">
        <v>0</v>
      </c>
      <c r="BL160" s="12">
        <v>100000</v>
      </c>
      <c r="BM160" s="12">
        <v>200000</v>
      </c>
      <c r="BN160" s="12">
        <f t="shared" si="13"/>
        <v>300000</v>
      </c>
      <c r="BO160" s="12">
        <v>200000</v>
      </c>
      <c r="BP160" s="12">
        <v>200000</v>
      </c>
      <c r="BQ160" s="12">
        <v>100000</v>
      </c>
      <c r="BR160" s="12">
        <v>100000</v>
      </c>
      <c r="BS160" s="12">
        <v>100000</v>
      </c>
      <c r="BT160" s="14">
        <f t="shared" si="14"/>
        <v>1000000</v>
      </c>
      <c r="BU160" s="14">
        <f t="shared" si="15"/>
        <v>772052.8</v>
      </c>
      <c r="BV160" s="10">
        <v>150000</v>
      </c>
      <c r="BW160" s="27"/>
      <c r="BY160" s="28"/>
    </row>
    <row r="161" spans="1:77" s="26" customFormat="1" ht="66" customHeight="1" x14ac:dyDescent="0.2">
      <c r="A161" s="15">
        <v>976</v>
      </c>
      <c r="B161" s="6" t="s">
        <v>173</v>
      </c>
      <c r="C161" s="7" t="s">
        <v>431</v>
      </c>
      <c r="D161" s="8" t="s">
        <v>74</v>
      </c>
      <c r="E161" s="23" t="s">
        <v>430</v>
      </c>
      <c r="F161" s="10">
        <v>1142702</v>
      </c>
      <c r="G161" s="10">
        <f t="shared" si="17"/>
        <v>228540.40000000002</v>
      </c>
      <c r="H161" s="9">
        <v>2228208</v>
      </c>
      <c r="I161" s="11" t="s">
        <v>422</v>
      </c>
      <c r="J161" s="11" t="s">
        <v>423</v>
      </c>
      <c r="K161" s="12"/>
      <c r="L161" s="12"/>
      <c r="M161" s="12"/>
      <c r="N161" s="12"/>
      <c r="O161" s="12"/>
      <c r="P161" s="12"/>
      <c r="Q161" s="13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>
        <v>0</v>
      </c>
      <c r="BE161" s="12">
        <v>40000</v>
      </c>
      <c r="BF161" s="12">
        <v>0</v>
      </c>
      <c r="BG161" s="12"/>
      <c r="BH161" s="12"/>
      <c r="BI161" s="12">
        <v>20000</v>
      </c>
      <c r="BJ161" s="12">
        <v>10000</v>
      </c>
      <c r="BK161" s="12">
        <v>0</v>
      </c>
      <c r="BL161" s="12"/>
      <c r="BM161" s="12"/>
      <c r="BN161" s="12">
        <f t="shared" si="13"/>
        <v>70000</v>
      </c>
      <c r="BO161" s="12"/>
      <c r="BP161" s="12">
        <v>20000</v>
      </c>
      <c r="BQ161" s="12">
        <v>10000</v>
      </c>
      <c r="BR161" s="12">
        <v>10000</v>
      </c>
      <c r="BS161" s="12">
        <v>10000</v>
      </c>
      <c r="BT161" s="14">
        <f t="shared" si="14"/>
        <v>120000</v>
      </c>
      <c r="BU161" s="14">
        <f t="shared" si="15"/>
        <v>108540.40000000002</v>
      </c>
      <c r="BV161" s="10">
        <v>85000</v>
      </c>
      <c r="BW161" s="27"/>
      <c r="BY161" s="28"/>
    </row>
    <row r="162" spans="1:77" s="26" customFormat="1" ht="48" customHeight="1" x14ac:dyDescent="0.2">
      <c r="A162" s="15">
        <v>1012</v>
      </c>
      <c r="B162" s="6" t="s">
        <v>173</v>
      </c>
      <c r="C162" s="7" t="s">
        <v>420</v>
      </c>
      <c r="D162" s="8" t="s">
        <v>74</v>
      </c>
      <c r="E162" s="23" t="s">
        <v>421</v>
      </c>
      <c r="F162" s="9">
        <v>831757</v>
      </c>
      <c r="G162" s="10">
        <f t="shared" si="17"/>
        <v>166351.40000000002</v>
      </c>
      <c r="H162" s="9">
        <v>1529614</v>
      </c>
      <c r="I162" s="11" t="s">
        <v>422</v>
      </c>
      <c r="J162" s="11" t="s">
        <v>423</v>
      </c>
      <c r="K162" s="12"/>
      <c r="L162" s="12"/>
      <c r="M162" s="12"/>
      <c r="N162" s="12"/>
      <c r="O162" s="12"/>
      <c r="P162" s="12"/>
      <c r="Q162" s="13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>
        <v>20000</v>
      </c>
      <c r="BF162" s="12">
        <v>0</v>
      </c>
      <c r="BG162" s="12"/>
      <c r="BH162" s="12"/>
      <c r="BI162" s="12"/>
      <c r="BJ162" s="12"/>
      <c r="BK162" s="12"/>
      <c r="BL162" s="12"/>
      <c r="BM162" s="12"/>
      <c r="BN162" s="12">
        <f t="shared" si="13"/>
        <v>20000</v>
      </c>
      <c r="BO162" s="12"/>
      <c r="BP162" s="12">
        <v>20000</v>
      </c>
      <c r="BQ162" s="12"/>
      <c r="BR162" s="12"/>
      <c r="BS162" s="12">
        <v>10000</v>
      </c>
      <c r="BT162" s="14">
        <f t="shared" si="14"/>
        <v>50000</v>
      </c>
      <c r="BU162" s="14">
        <f t="shared" si="15"/>
        <v>116351.40000000002</v>
      </c>
      <c r="BV162" s="10">
        <v>100000</v>
      </c>
      <c r="BW162" s="27"/>
      <c r="BY162" s="28"/>
    </row>
    <row r="163" spans="1:77" s="26" customFormat="1" ht="48" customHeight="1" x14ac:dyDescent="0.2">
      <c r="A163" s="15">
        <v>977</v>
      </c>
      <c r="B163" s="6" t="s">
        <v>173</v>
      </c>
      <c r="C163" s="7" t="s">
        <v>424</v>
      </c>
      <c r="D163" s="8" t="s">
        <v>74</v>
      </c>
      <c r="E163" s="23" t="s">
        <v>425</v>
      </c>
      <c r="F163" s="10">
        <v>722750</v>
      </c>
      <c r="G163" s="10">
        <f t="shared" si="17"/>
        <v>144550</v>
      </c>
      <c r="H163" s="9">
        <v>1420607</v>
      </c>
      <c r="I163" s="11" t="s">
        <v>422</v>
      </c>
      <c r="J163" s="11" t="s">
        <v>423</v>
      </c>
      <c r="K163" s="12"/>
      <c r="L163" s="12"/>
      <c r="M163" s="12"/>
      <c r="N163" s="12"/>
      <c r="O163" s="12"/>
      <c r="P163" s="12"/>
      <c r="Q163" s="13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>
        <v>0</v>
      </c>
      <c r="BE163" s="12">
        <v>20000</v>
      </c>
      <c r="BF163" s="12">
        <v>0</v>
      </c>
      <c r="BG163" s="12"/>
      <c r="BH163" s="12"/>
      <c r="BI163" s="12"/>
      <c r="BJ163" s="12"/>
      <c r="BK163" s="12"/>
      <c r="BL163" s="12"/>
      <c r="BM163" s="12"/>
      <c r="BN163" s="12">
        <f t="shared" si="13"/>
        <v>20000</v>
      </c>
      <c r="BO163" s="12"/>
      <c r="BP163" s="12">
        <v>20000</v>
      </c>
      <c r="BQ163" s="12"/>
      <c r="BR163" s="12"/>
      <c r="BS163" s="12">
        <v>10000</v>
      </c>
      <c r="BT163" s="14">
        <f t="shared" si="14"/>
        <v>50000</v>
      </c>
      <c r="BU163" s="14">
        <f t="shared" si="15"/>
        <v>94550</v>
      </c>
      <c r="BV163" s="10">
        <v>80000</v>
      </c>
      <c r="BW163" s="27"/>
      <c r="BY163" s="28"/>
    </row>
    <row r="164" spans="1:77" s="26" customFormat="1" ht="54.75" customHeight="1" x14ac:dyDescent="0.2">
      <c r="A164" s="15">
        <v>978</v>
      </c>
      <c r="B164" s="6" t="s">
        <v>173</v>
      </c>
      <c r="C164" s="7" t="s">
        <v>432</v>
      </c>
      <c r="D164" s="8" t="s">
        <v>74</v>
      </c>
      <c r="E164" s="23" t="s">
        <v>433</v>
      </c>
      <c r="F164" s="9">
        <v>1015922</v>
      </c>
      <c r="G164" s="10">
        <f t="shared" si="17"/>
        <v>203184.40000000002</v>
      </c>
      <c r="H164" s="9">
        <v>1751047</v>
      </c>
      <c r="I164" s="11" t="s">
        <v>422</v>
      </c>
      <c r="J164" s="11" t="s">
        <v>423</v>
      </c>
      <c r="K164" s="12"/>
      <c r="L164" s="12"/>
      <c r="M164" s="12"/>
      <c r="N164" s="12"/>
      <c r="O164" s="12"/>
      <c r="P164" s="12"/>
      <c r="Q164" s="13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>
        <v>0</v>
      </c>
      <c r="BE164" s="12">
        <v>20000</v>
      </c>
      <c r="BF164" s="12">
        <v>0</v>
      </c>
      <c r="BG164" s="12"/>
      <c r="BH164" s="12"/>
      <c r="BI164" s="12"/>
      <c r="BJ164" s="12"/>
      <c r="BK164" s="12"/>
      <c r="BL164" s="12"/>
      <c r="BM164" s="12"/>
      <c r="BN164" s="12">
        <f t="shared" si="13"/>
        <v>20000</v>
      </c>
      <c r="BO164" s="12"/>
      <c r="BP164" s="12">
        <v>20000</v>
      </c>
      <c r="BQ164" s="12">
        <v>10000</v>
      </c>
      <c r="BR164" s="12">
        <v>10000</v>
      </c>
      <c r="BS164" s="12">
        <v>10000</v>
      </c>
      <c r="BT164" s="14">
        <f t="shared" si="14"/>
        <v>70000</v>
      </c>
      <c r="BU164" s="14">
        <f t="shared" si="15"/>
        <v>133184.40000000002</v>
      </c>
      <c r="BV164" s="10">
        <v>120000</v>
      </c>
      <c r="BW164" s="27"/>
      <c r="BY164" s="28"/>
    </row>
    <row r="165" spans="1:77" s="26" customFormat="1" ht="54.75" customHeight="1" x14ac:dyDescent="0.2">
      <c r="A165" s="15">
        <v>1015</v>
      </c>
      <c r="B165" s="6" t="s">
        <v>173</v>
      </c>
      <c r="C165" s="7" t="s">
        <v>434</v>
      </c>
      <c r="D165" s="8" t="s">
        <v>74</v>
      </c>
      <c r="E165" s="23" t="s">
        <v>435</v>
      </c>
      <c r="F165" s="9">
        <v>1588439</v>
      </c>
      <c r="G165" s="10">
        <f t="shared" si="17"/>
        <v>317687.80000000005</v>
      </c>
      <c r="H165" s="9">
        <v>3021422</v>
      </c>
      <c r="I165" s="11" t="s">
        <v>422</v>
      </c>
      <c r="J165" s="11" t="s">
        <v>423</v>
      </c>
      <c r="K165" s="12"/>
      <c r="L165" s="12"/>
      <c r="M165" s="12"/>
      <c r="N165" s="12"/>
      <c r="O165" s="12"/>
      <c r="P165" s="12"/>
      <c r="Q165" s="13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>
        <v>50000</v>
      </c>
      <c r="BF165" s="12">
        <v>20000</v>
      </c>
      <c r="BG165" s="12"/>
      <c r="BH165" s="12"/>
      <c r="BI165" s="12">
        <v>20000</v>
      </c>
      <c r="BJ165" s="12">
        <v>10000</v>
      </c>
      <c r="BK165" s="12">
        <v>0</v>
      </c>
      <c r="BL165" s="12"/>
      <c r="BM165" s="12"/>
      <c r="BN165" s="12">
        <f t="shared" si="13"/>
        <v>100000</v>
      </c>
      <c r="BO165" s="12"/>
      <c r="BP165" s="12">
        <v>20000</v>
      </c>
      <c r="BQ165" s="12">
        <v>10000</v>
      </c>
      <c r="BR165" s="12">
        <v>10000</v>
      </c>
      <c r="BS165" s="12">
        <v>10000</v>
      </c>
      <c r="BT165" s="14">
        <f t="shared" si="14"/>
        <v>150000</v>
      </c>
      <c r="BU165" s="14">
        <f t="shared" si="15"/>
        <v>167687.80000000005</v>
      </c>
      <c r="BV165" s="10">
        <v>150000</v>
      </c>
      <c r="BW165" s="27"/>
      <c r="BY165" s="28"/>
    </row>
    <row r="166" spans="1:77" s="26" customFormat="1" ht="48" customHeight="1" x14ac:dyDescent="0.2">
      <c r="A166" s="15">
        <v>1016</v>
      </c>
      <c r="B166" s="6" t="s">
        <v>173</v>
      </c>
      <c r="C166" s="7" t="s">
        <v>426</v>
      </c>
      <c r="D166" s="8" t="s">
        <v>74</v>
      </c>
      <c r="E166" s="23" t="s">
        <v>427</v>
      </c>
      <c r="F166" s="9">
        <v>750539</v>
      </c>
      <c r="G166" s="10">
        <f t="shared" si="17"/>
        <v>150107.80000000002</v>
      </c>
      <c r="H166" s="9">
        <v>1448397</v>
      </c>
      <c r="I166" s="11" t="s">
        <v>422</v>
      </c>
      <c r="J166" s="11" t="s">
        <v>423</v>
      </c>
      <c r="K166" s="12"/>
      <c r="L166" s="12"/>
      <c r="M166" s="12"/>
      <c r="N166" s="12"/>
      <c r="O166" s="12"/>
      <c r="P166" s="12"/>
      <c r="Q166" s="13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>
        <v>20000</v>
      </c>
      <c r="BF166" s="12">
        <v>0</v>
      </c>
      <c r="BG166" s="12"/>
      <c r="BH166" s="12"/>
      <c r="BI166" s="12"/>
      <c r="BJ166" s="12"/>
      <c r="BK166" s="12"/>
      <c r="BL166" s="12"/>
      <c r="BM166" s="12"/>
      <c r="BN166" s="12">
        <f t="shared" si="13"/>
        <v>20000</v>
      </c>
      <c r="BO166" s="12"/>
      <c r="BP166" s="12">
        <v>20000</v>
      </c>
      <c r="BQ166" s="12"/>
      <c r="BR166" s="12"/>
      <c r="BS166" s="12">
        <v>10000</v>
      </c>
      <c r="BT166" s="14">
        <f t="shared" si="14"/>
        <v>50000</v>
      </c>
      <c r="BU166" s="14">
        <f t="shared" si="15"/>
        <v>100107.80000000002</v>
      </c>
      <c r="BV166" s="10">
        <v>80000</v>
      </c>
      <c r="BW166" s="27"/>
      <c r="BY166" s="28"/>
    </row>
    <row r="167" spans="1:77" s="26" customFormat="1" ht="64.5" customHeight="1" x14ac:dyDescent="0.2">
      <c r="A167" s="15">
        <v>982</v>
      </c>
      <c r="B167" s="6" t="s">
        <v>173</v>
      </c>
      <c r="C167" s="7" t="s">
        <v>429</v>
      </c>
      <c r="D167" s="8" t="s">
        <v>74</v>
      </c>
      <c r="E167" s="23" t="s">
        <v>430</v>
      </c>
      <c r="F167" s="10">
        <v>1159064</v>
      </c>
      <c r="G167" s="10">
        <f t="shared" si="17"/>
        <v>231812.80000000002</v>
      </c>
      <c r="H167" s="9">
        <v>2068654</v>
      </c>
      <c r="I167" s="11" t="s">
        <v>422</v>
      </c>
      <c r="J167" s="11" t="s">
        <v>423</v>
      </c>
      <c r="K167" s="12"/>
      <c r="L167" s="12"/>
      <c r="M167" s="12"/>
      <c r="N167" s="12"/>
      <c r="O167" s="12"/>
      <c r="P167" s="12"/>
      <c r="Q167" s="13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>
        <v>0</v>
      </c>
      <c r="BE167" s="12">
        <v>30000</v>
      </c>
      <c r="BF167" s="12">
        <v>0</v>
      </c>
      <c r="BG167" s="12"/>
      <c r="BH167" s="12"/>
      <c r="BI167" s="12">
        <v>20000</v>
      </c>
      <c r="BJ167" s="12">
        <v>10000</v>
      </c>
      <c r="BK167" s="12">
        <v>0</v>
      </c>
      <c r="BL167" s="12"/>
      <c r="BM167" s="12"/>
      <c r="BN167" s="12">
        <f t="shared" si="13"/>
        <v>60000</v>
      </c>
      <c r="BO167" s="12"/>
      <c r="BP167" s="12">
        <v>20000</v>
      </c>
      <c r="BQ167" s="12">
        <v>10000</v>
      </c>
      <c r="BR167" s="12">
        <v>10000</v>
      </c>
      <c r="BS167" s="12">
        <v>10000</v>
      </c>
      <c r="BT167" s="14">
        <f t="shared" si="14"/>
        <v>110000</v>
      </c>
      <c r="BU167" s="14">
        <f t="shared" si="15"/>
        <v>121812.80000000002</v>
      </c>
      <c r="BV167" s="10">
        <v>100000</v>
      </c>
      <c r="BW167" s="27"/>
      <c r="BY167" s="28"/>
    </row>
    <row r="168" spans="1:77" s="26" customFormat="1" ht="42" customHeight="1" x14ac:dyDescent="0.2">
      <c r="A168" s="15">
        <v>983</v>
      </c>
      <c r="B168" s="6" t="s">
        <v>173</v>
      </c>
      <c r="C168" s="7" t="s">
        <v>428</v>
      </c>
      <c r="D168" s="8" t="s">
        <v>74</v>
      </c>
      <c r="E168" s="23" t="s">
        <v>425</v>
      </c>
      <c r="F168" s="10">
        <v>835281</v>
      </c>
      <c r="G168" s="10">
        <f t="shared" si="17"/>
        <v>167056.20000000001</v>
      </c>
      <c r="H168" s="9">
        <v>1533139</v>
      </c>
      <c r="I168" s="11" t="s">
        <v>422</v>
      </c>
      <c r="J168" s="11" t="s">
        <v>423</v>
      </c>
      <c r="K168" s="12"/>
      <c r="L168" s="12"/>
      <c r="M168" s="12"/>
      <c r="N168" s="12"/>
      <c r="O168" s="12"/>
      <c r="P168" s="12"/>
      <c r="Q168" s="13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>
        <v>0</v>
      </c>
      <c r="BE168" s="12">
        <v>20000</v>
      </c>
      <c r="BF168" s="12">
        <v>0</v>
      </c>
      <c r="BG168" s="12"/>
      <c r="BH168" s="12"/>
      <c r="BI168" s="12"/>
      <c r="BJ168" s="12"/>
      <c r="BK168" s="12"/>
      <c r="BL168" s="12"/>
      <c r="BM168" s="12"/>
      <c r="BN168" s="12">
        <f t="shared" si="13"/>
        <v>20000</v>
      </c>
      <c r="BO168" s="12"/>
      <c r="BP168" s="12">
        <v>20000</v>
      </c>
      <c r="BQ168" s="12"/>
      <c r="BR168" s="12"/>
      <c r="BS168" s="12">
        <v>10000</v>
      </c>
      <c r="BT168" s="14">
        <f t="shared" si="14"/>
        <v>50000</v>
      </c>
      <c r="BU168" s="14">
        <f t="shared" si="15"/>
        <v>117056.20000000001</v>
      </c>
      <c r="BV168" s="10">
        <v>100000</v>
      </c>
      <c r="BW168" s="27"/>
      <c r="BY168" s="28"/>
    </row>
    <row r="169" spans="1:77" s="26" customFormat="1" ht="71.25" customHeight="1" x14ac:dyDescent="0.2">
      <c r="A169" s="6">
        <v>941</v>
      </c>
      <c r="B169" s="6" t="s">
        <v>173</v>
      </c>
      <c r="C169" s="7" t="s">
        <v>436</v>
      </c>
      <c r="D169" s="8" t="s">
        <v>74</v>
      </c>
      <c r="E169" s="23" t="s">
        <v>437</v>
      </c>
      <c r="F169" s="10">
        <v>3961777</v>
      </c>
      <c r="G169" s="10">
        <f t="shared" si="17"/>
        <v>792355.4</v>
      </c>
      <c r="H169" s="9">
        <v>6982572</v>
      </c>
      <c r="I169" s="11" t="s">
        <v>422</v>
      </c>
      <c r="J169" s="11" t="s">
        <v>423</v>
      </c>
      <c r="K169" s="12"/>
      <c r="L169" s="12"/>
      <c r="M169" s="12"/>
      <c r="N169" s="12"/>
      <c r="O169" s="12"/>
      <c r="P169" s="12"/>
      <c r="Q169" s="13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>
        <v>0</v>
      </c>
      <c r="BF169" s="12">
        <v>50000</v>
      </c>
      <c r="BG169" s="12">
        <v>50000</v>
      </c>
      <c r="BH169" s="12">
        <v>50000</v>
      </c>
      <c r="BI169" s="12">
        <v>50000</v>
      </c>
      <c r="BJ169" s="12"/>
      <c r="BK169" s="12"/>
      <c r="BL169" s="12">
        <v>50000</v>
      </c>
      <c r="BM169" s="12">
        <v>50000</v>
      </c>
      <c r="BN169" s="12">
        <f t="shared" si="13"/>
        <v>300000</v>
      </c>
      <c r="BO169" s="12">
        <v>50000</v>
      </c>
      <c r="BP169" s="12">
        <v>100000</v>
      </c>
      <c r="BQ169" s="12">
        <v>10000</v>
      </c>
      <c r="BR169" s="12">
        <v>10000</v>
      </c>
      <c r="BS169" s="12">
        <v>20000</v>
      </c>
      <c r="BT169" s="14">
        <f t="shared" si="14"/>
        <v>490000</v>
      </c>
      <c r="BU169" s="14">
        <f t="shared" si="15"/>
        <v>302355.40000000002</v>
      </c>
      <c r="BV169" s="10">
        <v>200000</v>
      </c>
      <c r="BW169" s="27"/>
      <c r="BY169" s="28"/>
    </row>
    <row r="170" spans="1:77" s="26" customFormat="1" ht="106.5" customHeight="1" x14ac:dyDescent="0.2">
      <c r="A170" s="6">
        <v>907</v>
      </c>
      <c r="B170" s="15" t="s">
        <v>173</v>
      </c>
      <c r="C170" s="15" t="s">
        <v>454</v>
      </c>
      <c r="D170" s="8" t="s">
        <v>74</v>
      </c>
      <c r="E170" s="23" t="s">
        <v>177</v>
      </c>
      <c r="F170" s="10">
        <v>9571239</v>
      </c>
      <c r="G170" s="10">
        <f t="shared" si="17"/>
        <v>1914247.8</v>
      </c>
      <c r="H170" s="9">
        <v>11138321</v>
      </c>
      <c r="I170" s="9" t="s">
        <v>452</v>
      </c>
      <c r="J170" s="11" t="s">
        <v>453</v>
      </c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>
        <v>0</v>
      </c>
      <c r="BC170" s="12">
        <v>0</v>
      </c>
      <c r="BD170" s="12">
        <v>200000</v>
      </c>
      <c r="BE170" s="12">
        <v>100000</v>
      </c>
      <c r="BF170" s="12">
        <v>100000</v>
      </c>
      <c r="BG170" s="12">
        <v>100000</v>
      </c>
      <c r="BH170" s="12">
        <v>100000</v>
      </c>
      <c r="BI170" s="12">
        <v>100000</v>
      </c>
      <c r="BJ170" s="12">
        <v>100000</v>
      </c>
      <c r="BK170" s="12">
        <v>100000</v>
      </c>
      <c r="BL170" s="12">
        <v>100000</v>
      </c>
      <c r="BM170" s="12">
        <v>100000</v>
      </c>
      <c r="BN170" s="12">
        <f t="shared" si="13"/>
        <v>1100000</v>
      </c>
      <c r="BO170" s="12">
        <v>100000</v>
      </c>
      <c r="BP170" s="12">
        <v>100000</v>
      </c>
      <c r="BQ170" s="12">
        <v>100000</v>
      </c>
      <c r="BR170" s="12">
        <v>100000</v>
      </c>
      <c r="BS170" s="12">
        <v>100000</v>
      </c>
      <c r="BT170" s="14">
        <f t="shared" si="14"/>
        <v>1600000</v>
      </c>
      <c r="BU170" s="14">
        <f t="shared" si="15"/>
        <v>314247.80000000005</v>
      </c>
      <c r="BV170" s="10">
        <v>125000</v>
      </c>
      <c r="BW170" s="27"/>
      <c r="BY170" s="28"/>
    </row>
    <row r="171" spans="1:77" s="26" customFormat="1" ht="99.75" customHeight="1" x14ac:dyDescent="0.2">
      <c r="A171" s="6">
        <v>908</v>
      </c>
      <c r="B171" s="15" t="s">
        <v>173</v>
      </c>
      <c r="C171" s="15" t="s">
        <v>451</v>
      </c>
      <c r="D171" s="8" t="s">
        <v>74</v>
      </c>
      <c r="E171" s="23" t="s">
        <v>177</v>
      </c>
      <c r="F171" s="10">
        <v>13846220</v>
      </c>
      <c r="G171" s="10">
        <f t="shared" si="17"/>
        <v>2769244</v>
      </c>
      <c r="H171" s="9">
        <v>16539722</v>
      </c>
      <c r="I171" s="9" t="s">
        <v>452</v>
      </c>
      <c r="J171" s="11" t="s">
        <v>453</v>
      </c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>
        <v>0</v>
      </c>
      <c r="BC171" s="12">
        <v>200000</v>
      </c>
      <c r="BD171" s="12">
        <v>200000</v>
      </c>
      <c r="BE171" s="12">
        <v>100000</v>
      </c>
      <c r="BF171" s="12">
        <v>100000</v>
      </c>
      <c r="BG171" s="12">
        <v>100000</v>
      </c>
      <c r="BH171" s="12">
        <v>100000</v>
      </c>
      <c r="BI171" s="12">
        <v>100000</v>
      </c>
      <c r="BJ171" s="12">
        <v>100000</v>
      </c>
      <c r="BK171" s="12">
        <v>100000</v>
      </c>
      <c r="BL171" s="12">
        <v>100000</v>
      </c>
      <c r="BM171" s="12">
        <v>100000</v>
      </c>
      <c r="BN171" s="12">
        <f t="shared" si="13"/>
        <v>1300000</v>
      </c>
      <c r="BO171" s="12">
        <v>100000</v>
      </c>
      <c r="BP171" s="12">
        <v>100000</v>
      </c>
      <c r="BQ171" s="12">
        <v>100000</v>
      </c>
      <c r="BR171" s="12">
        <v>100000</v>
      </c>
      <c r="BS171" s="12">
        <v>100000</v>
      </c>
      <c r="BT171" s="14">
        <f t="shared" si="14"/>
        <v>1800000</v>
      </c>
      <c r="BU171" s="14">
        <f t="shared" si="15"/>
        <v>969244</v>
      </c>
      <c r="BV171" s="10">
        <v>700000</v>
      </c>
      <c r="BW171" s="27"/>
      <c r="BY171" s="28"/>
    </row>
    <row r="172" spans="1:77" s="26" customFormat="1" ht="69.75" customHeight="1" x14ac:dyDescent="0.2">
      <c r="A172" s="15">
        <v>1055</v>
      </c>
      <c r="B172" s="6" t="s">
        <v>241</v>
      </c>
      <c r="C172" s="7" t="s">
        <v>268</v>
      </c>
      <c r="D172" s="8" t="s">
        <v>74</v>
      </c>
      <c r="E172" s="23" t="s">
        <v>201</v>
      </c>
      <c r="F172" s="9">
        <v>69804372</v>
      </c>
      <c r="G172" s="10">
        <f t="shared" si="17"/>
        <v>13960874.4</v>
      </c>
      <c r="H172" s="9">
        <v>78465541</v>
      </c>
      <c r="I172" s="11" t="s">
        <v>269</v>
      </c>
      <c r="J172" s="11" t="s">
        <v>270</v>
      </c>
      <c r="K172" s="12"/>
      <c r="L172" s="12"/>
      <c r="M172" s="12"/>
      <c r="N172" s="12"/>
      <c r="O172" s="12"/>
      <c r="P172" s="12"/>
      <c r="Q172" s="13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f t="shared" si="13"/>
        <v>0</v>
      </c>
      <c r="BO172" s="12">
        <v>400000</v>
      </c>
      <c r="BP172" s="12">
        <v>400000</v>
      </c>
      <c r="BQ172" s="12">
        <v>400000</v>
      </c>
      <c r="BR172" s="12">
        <v>400000</v>
      </c>
      <c r="BS172" s="12">
        <v>400000</v>
      </c>
      <c r="BT172" s="14">
        <f t="shared" si="14"/>
        <v>2000000</v>
      </c>
      <c r="BU172" s="14">
        <f t="shared" si="15"/>
        <v>11960874.4</v>
      </c>
      <c r="BV172" s="10">
        <v>1250000</v>
      </c>
      <c r="BW172" s="27"/>
      <c r="BY172" s="28"/>
    </row>
    <row r="173" spans="1:77" s="26" customFormat="1" ht="109.5" customHeight="1" x14ac:dyDescent="0.2">
      <c r="A173" s="15">
        <v>764</v>
      </c>
      <c r="B173" s="7" t="s">
        <v>241</v>
      </c>
      <c r="C173" s="15" t="s">
        <v>242</v>
      </c>
      <c r="D173" s="8" t="s">
        <v>243</v>
      </c>
      <c r="E173" s="23" t="s">
        <v>244</v>
      </c>
      <c r="F173" s="10">
        <v>19723200</v>
      </c>
      <c r="G173" s="10">
        <f>0.2*F173</f>
        <v>3944640</v>
      </c>
      <c r="H173" s="9">
        <v>20341613</v>
      </c>
      <c r="I173" s="11" t="s">
        <v>245</v>
      </c>
      <c r="J173" s="11" t="s">
        <v>246</v>
      </c>
      <c r="K173" s="12"/>
      <c r="L173" s="12"/>
      <c r="M173" s="12"/>
      <c r="N173" s="12"/>
      <c r="O173" s="12"/>
      <c r="P173" s="12"/>
      <c r="Q173" s="13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>
        <v>0</v>
      </c>
      <c r="AX173" s="12"/>
      <c r="AY173" s="12">
        <v>0</v>
      </c>
      <c r="AZ173" s="12">
        <v>0</v>
      </c>
      <c r="BA173" s="12"/>
      <c r="BB173" s="12">
        <v>200000</v>
      </c>
      <c r="BC173" s="12">
        <v>200000</v>
      </c>
      <c r="BD173" s="12">
        <v>300000</v>
      </c>
      <c r="BE173" s="12">
        <v>200000</v>
      </c>
      <c r="BF173" s="12">
        <v>200000</v>
      </c>
      <c r="BG173" s="12">
        <v>100000</v>
      </c>
      <c r="BH173" s="12">
        <v>100000</v>
      </c>
      <c r="BI173" s="12">
        <v>100000</v>
      </c>
      <c r="BJ173" s="12">
        <v>100000</v>
      </c>
      <c r="BK173" s="12">
        <v>100000</v>
      </c>
      <c r="BL173" s="12">
        <v>80000</v>
      </c>
      <c r="BM173" s="12">
        <v>100000</v>
      </c>
      <c r="BN173" s="12">
        <f t="shared" si="13"/>
        <v>1780000</v>
      </c>
      <c r="BO173" s="12">
        <v>100000</v>
      </c>
      <c r="BP173" s="12">
        <v>50000</v>
      </c>
      <c r="BQ173" s="12">
        <v>0</v>
      </c>
      <c r="BR173" s="12">
        <v>0</v>
      </c>
      <c r="BS173" s="12"/>
      <c r="BT173" s="14">
        <f t="shared" si="14"/>
        <v>1930000</v>
      </c>
      <c r="BU173" s="14">
        <f t="shared" si="15"/>
        <v>2014640</v>
      </c>
      <c r="BV173" s="10">
        <v>50000</v>
      </c>
      <c r="BW173" s="27"/>
      <c r="BY173" s="28"/>
    </row>
    <row r="174" spans="1:77" s="26" customFormat="1" ht="82.5" customHeight="1" x14ac:dyDescent="0.2">
      <c r="A174" s="22">
        <v>1076</v>
      </c>
      <c r="B174" s="6" t="s">
        <v>100</v>
      </c>
      <c r="C174" s="7" t="s">
        <v>377</v>
      </c>
      <c r="D174" s="8" t="s">
        <v>74</v>
      </c>
      <c r="E174" s="23" t="s">
        <v>106</v>
      </c>
      <c r="F174" s="9">
        <v>5569087</v>
      </c>
      <c r="G174" s="10">
        <f>F174*0.2</f>
        <v>1113817.4000000001</v>
      </c>
      <c r="H174" s="9">
        <v>8142979</v>
      </c>
      <c r="I174" s="11" t="s">
        <v>367</v>
      </c>
      <c r="J174" s="11" t="s">
        <v>368</v>
      </c>
      <c r="K174" s="12"/>
      <c r="L174" s="12"/>
      <c r="M174" s="12"/>
      <c r="N174" s="12"/>
      <c r="O174" s="12"/>
      <c r="P174" s="12"/>
      <c r="Q174" s="13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>
        <v>0</v>
      </c>
      <c r="BI174" s="12">
        <v>150000</v>
      </c>
      <c r="BJ174" s="12">
        <v>150000</v>
      </c>
      <c r="BK174" s="12">
        <v>100000</v>
      </c>
      <c r="BL174" s="12">
        <v>50000</v>
      </c>
      <c r="BM174" s="12">
        <v>100000</v>
      </c>
      <c r="BN174" s="12">
        <f t="shared" si="13"/>
        <v>550000</v>
      </c>
      <c r="BO174" s="12">
        <v>100000</v>
      </c>
      <c r="BP174" s="12">
        <v>100000</v>
      </c>
      <c r="BQ174" s="12">
        <v>100000</v>
      </c>
      <c r="BR174" s="12">
        <v>100000</v>
      </c>
      <c r="BS174" s="12">
        <v>20000</v>
      </c>
      <c r="BT174" s="14">
        <f t="shared" si="14"/>
        <v>970000</v>
      </c>
      <c r="BU174" s="14">
        <f t="shared" si="15"/>
        <v>143817.40000000014</v>
      </c>
      <c r="BV174" s="10">
        <v>100000</v>
      </c>
      <c r="BW174" s="27"/>
      <c r="BY174" s="28"/>
    </row>
    <row r="175" spans="1:77" s="26" customFormat="1" ht="67.5" x14ac:dyDescent="0.2">
      <c r="A175" s="22">
        <v>1077</v>
      </c>
      <c r="B175" s="6" t="s">
        <v>100</v>
      </c>
      <c r="C175" s="7" t="s">
        <v>108</v>
      </c>
      <c r="D175" s="8" t="s">
        <v>74</v>
      </c>
      <c r="E175" s="23" t="s">
        <v>106</v>
      </c>
      <c r="F175" s="9">
        <v>26151360</v>
      </c>
      <c r="G175" s="10">
        <f>F175*0.2</f>
        <v>5230272</v>
      </c>
      <c r="H175" s="9">
        <v>26662360</v>
      </c>
      <c r="I175" s="11" t="s">
        <v>103</v>
      </c>
      <c r="J175" s="11" t="s">
        <v>109</v>
      </c>
      <c r="K175" s="12"/>
      <c r="L175" s="12"/>
      <c r="M175" s="12"/>
      <c r="N175" s="12"/>
      <c r="O175" s="12"/>
      <c r="P175" s="12"/>
      <c r="Q175" s="13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>
        <v>0</v>
      </c>
      <c r="BI175" s="12">
        <v>0</v>
      </c>
      <c r="BJ175" s="12">
        <v>0</v>
      </c>
      <c r="BK175" s="12">
        <v>200000</v>
      </c>
      <c r="BL175" s="12">
        <v>300000</v>
      </c>
      <c r="BM175" s="12">
        <v>300000</v>
      </c>
      <c r="BN175" s="12">
        <f t="shared" si="13"/>
        <v>800000</v>
      </c>
      <c r="BO175" s="12">
        <v>300000</v>
      </c>
      <c r="BP175" s="12">
        <v>400000</v>
      </c>
      <c r="BQ175" s="12">
        <v>400000</v>
      </c>
      <c r="BR175" s="12">
        <v>200000</v>
      </c>
      <c r="BS175" s="12">
        <v>200000</v>
      </c>
      <c r="BT175" s="14">
        <f t="shared" si="14"/>
        <v>2300000</v>
      </c>
      <c r="BU175" s="14">
        <f t="shared" si="15"/>
        <v>2930272</v>
      </c>
      <c r="BV175" s="10">
        <v>1500000</v>
      </c>
      <c r="BW175" s="27"/>
      <c r="BY175" s="28"/>
    </row>
    <row r="176" spans="1:77" s="26" customFormat="1" ht="67.5" x14ac:dyDescent="0.2">
      <c r="A176" s="22">
        <v>1078</v>
      </c>
      <c r="B176" s="6" t="s">
        <v>100</v>
      </c>
      <c r="C176" s="7" t="s">
        <v>105</v>
      </c>
      <c r="D176" s="8" t="s">
        <v>74</v>
      </c>
      <c r="E176" s="23" t="s">
        <v>106</v>
      </c>
      <c r="F176" s="9">
        <v>27465220</v>
      </c>
      <c r="G176" s="10">
        <f>F176*0.2</f>
        <v>5493044</v>
      </c>
      <c r="H176" s="9">
        <v>30344420</v>
      </c>
      <c r="I176" s="11" t="s">
        <v>103</v>
      </c>
      <c r="J176" s="11" t="s">
        <v>107</v>
      </c>
      <c r="K176" s="12"/>
      <c r="L176" s="12"/>
      <c r="M176" s="12"/>
      <c r="N176" s="12"/>
      <c r="O176" s="12"/>
      <c r="P176" s="12"/>
      <c r="Q176" s="13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>
        <v>0</v>
      </c>
      <c r="BI176" s="12">
        <v>0</v>
      </c>
      <c r="BJ176" s="12">
        <v>0</v>
      </c>
      <c r="BK176" s="12">
        <v>200000</v>
      </c>
      <c r="BL176" s="12">
        <v>300000</v>
      </c>
      <c r="BM176" s="12">
        <v>300000</v>
      </c>
      <c r="BN176" s="12">
        <f t="shared" si="13"/>
        <v>800000</v>
      </c>
      <c r="BO176" s="12">
        <v>300000</v>
      </c>
      <c r="BP176" s="12">
        <v>400000</v>
      </c>
      <c r="BQ176" s="12">
        <v>400000</v>
      </c>
      <c r="BR176" s="12">
        <v>200000</v>
      </c>
      <c r="BS176" s="12">
        <v>200000</v>
      </c>
      <c r="BT176" s="14">
        <f t="shared" si="14"/>
        <v>2300000</v>
      </c>
      <c r="BU176" s="14">
        <f t="shared" si="15"/>
        <v>3193044</v>
      </c>
      <c r="BV176" s="10">
        <v>1500000</v>
      </c>
      <c r="BW176" s="27"/>
      <c r="BY176" s="28"/>
    </row>
    <row r="177" spans="1:77" s="26" customFormat="1" ht="67.5" x14ac:dyDescent="0.2">
      <c r="A177" s="22">
        <v>1192</v>
      </c>
      <c r="B177" s="6" t="s">
        <v>100</v>
      </c>
      <c r="C177" s="7" t="s">
        <v>110</v>
      </c>
      <c r="D177" s="8" t="s">
        <v>74</v>
      </c>
      <c r="E177" s="23" t="s">
        <v>102</v>
      </c>
      <c r="F177" s="9">
        <v>28516175</v>
      </c>
      <c r="G177" s="10">
        <f>F177*0.2</f>
        <v>5703235</v>
      </c>
      <c r="H177" s="9">
        <v>32351724</v>
      </c>
      <c r="I177" s="11" t="s">
        <v>103</v>
      </c>
      <c r="J177" s="11" t="s">
        <v>111</v>
      </c>
      <c r="K177" s="12"/>
      <c r="L177" s="12"/>
      <c r="M177" s="12"/>
      <c r="N177" s="12"/>
      <c r="O177" s="12"/>
      <c r="P177" s="12"/>
      <c r="Q177" s="13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>
        <v>0</v>
      </c>
      <c r="BN177" s="12">
        <f t="shared" si="13"/>
        <v>0</v>
      </c>
      <c r="BO177" s="12">
        <v>0</v>
      </c>
      <c r="BP177" s="12">
        <v>0</v>
      </c>
      <c r="BQ177" s="12">
        <v>0</v>
      </c>
      <c r="BR177" s="12">
        <v>400000</v>
      </c>
      <c r="BS177" s="12">
        <v>400000</v>
      </c>
      <c r="BT177" s="14">
        <f t="shared" si="14"/>
        <v>800000</v>
      </c>
      <c r="BU177" s="14">
        <f t="shared" ref="BU177:BU212" si="18">SUM(G177-BT177)</f>
        <v>4903235</v>
      </c>
      <c r="BV177" s="10">
        <v>500000</v>
      </c>
      <c r="BW177" s="27"/>
      <c r="BY177" s="28"/>
    </row>
    <row r="178" spans="1:77" s="26" customFormat="1" ht="69.75" customHeight="1" x14ac:dyDescent="0.2">
      <c r="A178" s="15">
        <v>742</v>
      </c>
      <c r="B178" s="7" t="s">
        <v>100</v>
      </c>
      <c r="C178" s="15" t="s">
        <v>369</v>
      </c>
      <c r="D178" s="8" t="s">
        <v>74</v>
      </c>
      <c r="E178" s="23" t="s">
        <v>366</v>
      </c>
      <c r="F178" s="10">
        <v>1508958</v>
      </c>
      <c r="G178" s="10">
        <f>0.2*F178</f>
        <v>301791.60000000003</v>
      </c>
      <c r="H178" s="9">
        <v>1949631</v>
      </c>
      <c r="I178" s="11" t="s">
        <v>367</v>
      </c>
      <c r="J178" s="11" t="s">
        <v>368</v>
      </c>
      <c r="K178" s="12"/>
      <c r="L178" s="12"/>
      <c r="M178" s="12"/>
      <c r="N178" s="12"/>
      <c r="O178" s="12"/>
      <c r="P178" s="12"/>
      <c r="Q178" s="13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>
        <v>0</v>
      </c>
      <c r="AW178" s="12">
        <v>100000</v>
      </c>
      <c r="AX178" s="12">
        <v>0</v>
      </c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>
        <f t="shared" ref="BN178:BN212" si="19">SUM(K178:BM178)</f>
        <v>100000</v>
      </c>
      <c r="BO178" s="12"/>
      <c r="BP178" s="12"/>
      <c r="BQ178" s="12"/>
      <c r="BR178" s="12"/>
      <c r="BS178" s="12"/>
      <c r="BT178" s="14">
        <f t="shared" ref="BT178:BT212" si="20">SUM(BN178:BS178)</f>
        <v>100000</v>
      </c>
      <c r="BU178" s="14">
        <f t="shared" si="18"/>
        <v>201791.60000000003</v>
      </c>
      <c r="BV178" s="10">
        <v>100000</v>
      </c>
      <c r="BW178" s="27"/>
      <c r="BY178" s="28"/>
    </row>
    <row r="179" spans="1:77" s="26" customFormat="1" ht="69.75" customHeight="1" x14ac:dyDescent="0.2">
      <c r="A179" s="15">
        <v>743</v>
      </c>
      <c r="B179" s="7" t="s">
        <v>100</v>
      </c>
      <c r="C179" s="15" t="s">
        <v>365</v>
      </c>
      <c r="D179" s="8" t="s">
        <v>74</v>
      </c>
      <c r="E179" s="23" t="s">
        <v>366</v>
      </c>
      <c r="F179" s="10">
        <v>1436538</v>
      </c>
      <c r="G179" s="10">
        <f>0.2*F179</f>
        <v>287307.60000000003</v>
      </c>
      <c r="H179" s="9">
        <v>2095684</v>
      </c>
      <c r="I179" s="11" t="s">
        <v>367</v>
      </c>
      <c r="J179" s="11" t="s">
        <v>368</v>
      </c>
      <c r="K179" s="12"/>
      <c r="L179" s="12"/>
      <c r="M179" s="12"/>
      <c r="N179" s="12"/>
      <c r="O179" s="12"/>
      <c r="P179" s="12"/>
      <c r="Q179" s="13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>
        <v>0</v>
      </c>
      <c r="AW179" s="12">
        <v>100000</v>
      </c>
      <c r="AX179" s="12">
        <v>0</v>
      </c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>
        <f t="shared" si="19"/>
        <v>100000</v>
      </c>
      <c r="BO179" s="12"/>
      <c r="BP179" s="12"/>
      <c r="BQ179" s="12"/>
      <c r="BR179" s="12"/>
      <c r="BS179" s="12"/>
      <c r="BT179" s="14">
        <f t="shared" si="20"/>
        <v>100000</v>
      </c>
      <c r="BU179" s="14">
        <f t="shared" si="18"/>
        <v>187307.60000000003</v>
      </c>
      <c r="BV179" s="10">
        <v>100000</v>
      </c>
      <c r="BW179" s="27"/>
      <c r="BY179" s="28"/>
    </row>
    <row r="180" spans="1:77" s="26" customFormat="1" ht="69.75" customHeight="1" x14ac:dyDescent="0.2">
      <c r="A180" s="15">
        <v>744</v>
      </c>
      <c r="B180" s="7" t="s">
        <v>100</v>
      </c>
      <c r="C180" s="15" t="s">
        <v>370</v>
      </c>
      <c r="D180" s="8" t="s">
        <v>74</v>
      </c>
      <c r="E180" s="23" t="s">
        <v>371</v>
      </c>
      <c r="F180" s="10">
        <v>3420207</v>
      </c>
      <c r="G180" s="10">
        <f>0.2*F180</f>
        <v>684041.4</v>
      </c>
      <c r="H180" s="9">
        <v>3856422</v>
      </c>
      <c r="I180" s="11" t="s">
        <v>367</v>
      </c>
      <c r="J180" s="11" t="s">
        <v>368</v>
      </c>
      <c r="K180" s="12"/>
      <c r="L180" s="12"/>
      <c r="M180" s="12"/>
      <c r="N180" s="12"/>
      <c r="O180" s="12"/>
      <c r="P180" s="12"/>
      <c r="Q180" s="13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>
        <v>0</v>
      </c>
      <c r="AW180" s="12">
        <v>100000</v>
      </c>
      <c r="AX180" s="12">
        <v>100000</v>
      </c>
      <c r="AY180" s="12">
        <v>50000</v>
      </c>
      <c r="AZ180" s="12">
        <v>50000</v>
      </c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>
        <f t="shared" si="19"/>
        <v>300000</v>
      </c>
      <c r="BO180" s="12"/>
      <c r="BP180" s="12"/>
      <c r="BQ180" s="12"/>
      <c r="BR180" s="12"/>
      <c r="BS180" s="12"/>
      <c r="BT180" s="14">
        <f t="shared" si="20"/>
        <v>300000</v>
      </c>
      <c r="BU180" s="14">
        <f t="shared" si="18"/>
        <v>384041.4</v>
      </c>
      <c r="BV180" s="10">
        <v>100000</v>
      </c>
      <c r="BW180" s="27"/>
      <c r="BY180" s="28"/>
    </row>
    <row r="181" spans="1:77" s="26" customFormat="1" ht="58.5" customHeight="1" x14ac:dyDescent="0.2">
      <c r="A181" s="15">
        <v>810</v>
      </c>
      <c r="B181" s="15" t="s">
        <v>100</v>
      </c>
      <c r="C181" s="15" t="s">
        <v>144</v>
      </c>
      <c r="D181" s="8" t="s">
        <v>74</v>
      </c>
      <c r="E181" s="23" t="s">
        <v>145</v>
      </c>
      <c r="F181" s="10">
        <v>3656935</v>
      </c>
      <c r="G181" s="10">
        <f t="shared" ref="G181:G212" si="21">F181*0.2</f>
        <v>731387</v>
      </c>
      <c r="H181" s="9">
        <v>4101432</v>
      </c>
      <c r="I181" s="9" t="s">
        <v>630</v>
      </c>
      <c r="J181" s="11" t="s">
        <v>631</v>
      </c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>
        <v>0</v>
      </c>
      <c r="AZ181" s="12">
        <v>100000</v>
      </c>
      <c r="BA181" s="12">
        <v>100000</v>
      </c>
      <c r="BB181" s="12">
        <v>0</v>
      </c>
      <c r="BC181" s="12">
        <v>80000</v>
      </c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>
        <f t="shared" si="19"/>
        <v>280000</v>
      </c>
      <c r="BO181" s="12"/>
      <c r="BP181" s="12"/>
      <c r="BQ181" s="12"/>
      <c r="BR181" s="12">
        <v>0</v>
      </c>
      <c r="BS181" s="12">
        <v>0</v>
      </c>
      <c r="BT181" s="14">
        <f t="shared" si="20"/>
        <v>280000</v>
      </c>
      <c r="BU181" s="14">
        <f t="shared" si="18"/>
        <v>451387</v>
      </c>
      <c r="BV181" s="10">
        <v>100000</v>
      </c>
      <c r="BW181" s="27"/>
      <c r="BY181" s="28"/>
    </row>
    <row r="182" spans="1:77" s="26" customFormat="1" ht="54" x14ac:dyDescent="0.2">
      <c r="A182" s="22">
        <v>1193</v>
      </c>
      <c r="B182" s="6" t="s">
        <v>100</v>
      </c>
      <c r="C182" s="7" t="s">
        <v>101</v>
      </c>
      <c r="D182" s="8" t="s">
        <v>74</v>
      </c>
      <c r="E182" s="23" t="s">
        <v>102</v>
      </c>
      <c r="F182" s="9">
        <v>26531647</v>
      </c>
      <c r="G182" s="10">
        <f t="shared" si="21"/>
        <v>5306329.4000000004</v>
      </c>
      <c r="H182" s="9">
        <v>30262317</v>
      </c>
      <c r="I182" s="11" t="s">
        <v>103</v>
      </c>
      <c r="J182" s="11" t="s">
        <v>104</v>
      </c>
      <c r="K182" s="12"/>
      <c r="L182" s="12"/>
      <c r="M182" s="12"/>
      <c r="N182" s="12"/>
      <c r="O182" s="12"/>
      <c r="P182" s="12"/>
      <c r="Q182" s="13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>
        <v>0</v>
      </c>
      <c r="BN182" s="12">
        <f t="shared" si="19"/>
        <v>0</v>
      </c>
      <c r="BO182" s="12">
        <v>0</v>
      </c>
      <c r="BP182" s="12">
        <v>0</v>
      </c>
      <c r="BQ182" s="12">
        <v>0</v>
      </c>
      <c r="BR182" s="12">
        <v>400000</v>
      </c>
      <c r="BS182" s="12">
        <v>400000</v>
      </c>
      <c r="BT182" s="14">
        <f t="shared" si="20"/>
        <v>800000</v>
      </c>
      <c r="BU182" s="14">
        <f t="shared" si="18"/>
        <v>4506329.4000000004</v>
      </c>
      <c r="BV182" s="10">
        <v>500000</v>
      </c>
      <c r="BW182" s="27"/>
      <c r="BY182" s="28"/>
    </row>
    <row r="183" spans="1:77" s="26" customFormat="1" ht="116.25" customHeight="1" x14ac:dyDescent="0.2">
      <c r="A183" s="15">
        <v>833</v>
      </c>
      <c r="B183" s="15" t="s">
        <v>100</v>
      </c>
      <c r="C183" s="15" t="s">
        <v>515</v>
      </c>
      <c r="D183" s="8" t="s">
        <v>74</v>
      </c>
      <c r="E183" s="23" t="s">
        <v>407</v>
      </c>
      <c r="F183" s="10">
        <v>13103035</v>
      </c>
      <c r="G183" s="10">
        <f t="shared" si="21"/>
        <v>2620607</v>
      </c>
      <c r="H183" s="9">
        <v>18851730</v>
      </c>
      <c r="I183" s="9" t="s">
        <v>516</v>
      </c>
      <c r="J183" s="11" t="s">
        <v>517</v>
      </c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>
        <v>0</v>
      </c>
      <c r="BA183" s="12">
        <v>250000</v>
      </c>
      <c r="BB183" s="12">
        <v>100000</v>
      </c>
      <c r="BC183" s="12">
        <v>100000</v>
      </c>
      <c r="BD183" s="12">
        <v>100000</v>
      </c>
      <c r="BE183" s="12">
        <v>200000</v>
      </c>
      <c r="BF183" s="12">
        <v>200000</v>
      </c>
      <c r="BG183" s="12">
        <v>100000</v>
      </c>
      <c r="BH183" s="12">
        <v>100000</v>
      </c>
      <c r="BI183" s="12">
        <v>100000</v>
      </c>
      <c r="BJ183" s="12">
        <v>100000</v>
      </c>
      <c r="BK183" s="12">
        <v>100000</v>
      </c>
      <c r="BL183" s="12">
        <v>50000</v>
      </c>
      <c r="BM183" s="12">
        <v>100000</v>
      </c>
      <c r="BN183" s="12">
        <f t="shared" si="19"/>
        <v>1600000</v>
      </c>
      <c r="BO183" s="12">
        <v>100000</v>
      </c>
      <c r="BP183" s="12">
        <v>100000</v>
      </c>
      <c r="BQ183" s="12">
        <v>100000</v>
      </c>
      <c r="BR183" s="12">
        <v>100000</v>
      </c>
      <c r="BS183" s="12">
        <v>100000</v>
      </c>
      <c r="BT183" s="14">
        <f t="shared" si="20"/>
        <v>2100000</v>
      </c>
      <c r="BU183" s="14">
        <f t="shared" si="18"/>
        <v>520607</v>
      </c>
      <c r="BV183" s="10">
        <v>150000</v>
      </c>
      <c r="BW183" s="27"/>
      <c r="BY183" s="28"/>
    </row>
    <row r="184" spans="1:77" s="26" customFormat="1" ht="108.75" customHeight="1" x14ac:dyDescent="0.2">
      <c r="A184" s="15">
        <v>835</v>
      </c>
      <c r="B184" s="15" t="s">
        <v>112</v>
      </c>
      <c r="C184" s="15" t="s">
        <v>406</v>
      </c>
      <c r="D184" s="8" t="s">
        <v>74</v>
      </c>
      <c r="E184" s="23" t="s">
        <v>407</v>
      </c>
      <c r="F184" s="10">
        <v>14569614</v>
      </c>
      <c r="G184" s="10">
        <f t="shared" si="21"/>
        <v>2913922.8000000003</v>
      </c>
      <c r="H184" s="9">
        <v>25881983</v>
      </c>
      <c r="I184" s="9" t="s">
        <v>408</v>
      </c>
      <c r="J184" s="11" t="s">
        <v>409</v>
      </c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>
        <v>0</v>
      </c>
      <c r="BA184" s="12">
        <v>200000</v>
      </c>
      <c r="BB184" s="12">
        <v>200000</v>
      </c>
      <c r="BC184" s="12">
        <v>100000</v>
      </c>
      <c r="BD184" s="12">
        <v>200000</v>
      </c>
      <c r="BE184" s="12">
        <v>200000</v>
      </c>
      <c r="BF184" s="12">
        <v>200000</v>
      </c>
      <c r="BG184" s="12">
        <v>150000</v>
      </c>
      <c r="BH184" s="12">
        <v>100000</v>
      </c>
      <c r="BI184" s="12">
        <v>100000</v>
      </c>
      <c r="BJ184" s="12">
        <v>100000</v>
      </c>
      <c r="BK184" s="12">
        <v>100000</v>
      </c>
      <c r="BL184" s="12">
        <v>50000</v>
      </c>
      <c r="BM184" s="12">
        <v>100000</v>
      </c>
      <c r="BN184" s="12">
        <f t="shared" si="19"/>
        <v>1800000</v>
      </c>
      <c r="BO184" s="12">
        <v>100000</v>
      </c>
      <c r="BP184" s="12">
        <v>100000</v>
      </c>
      <c r="BQ184" s="12">
        <v>100000</v>
      </c>
      <c r="BR184" s="12">
        <v>100000</v>
      </c>
      <c r="BS184" s="12">
        <v>100000</v>
      </c>
      <c r="BT184" s="14">
        <f t="shared" si="20"/>
        <v>2300000</v>
      </c>
      <c r="BU184" s="14">
        <f t="shared" si="18"/>
        <v>613922.80000000028</v>
      </c>
      <c r="BV184" s="10">
        <v>150000</v>
      </c>
      <c r="BW184" s="27"/>
      <c r="BY184" s="28"/>
    </row>
    <row r="185" spans="1:77" s="26" customFormat="1" ht="110.25" customHeight="1" x14ac:dyDescent="0.2">
      <c r="A185" s="15">
        <v>539</v>
      </c>
      <c r="B185" s="15" t="s">
        <v>112</v>
      </c>
      <c r="C185" s="7" t="s">
        <v>113</v>
      </c>
      <c r="D185" s="8" t="s">
        <v>85</v>
      </c>
      <c r="E185" s="23" t="s">
        <v>114</v>
      </c>
      <c r="F185" s="10">
        <v>10106500</v>
      </c>
      <c r="G185" s="10">
        <f t="shared" si="21"/>
        <v>2021300</v>
      </c>
      <c r="H185" s="9">
        <v>11878226</v>
      </c>
      <c r="I185" s="11" t="s">
        <v>115</v>
      </c>
      <c r="J185" s="11" t="s">
        <v>116</v>
      </c>
      <c r="K185" s="12"/>
      <c r="L185" s="12"/>
      <c r="M185" s="12"/>
      <c r="N185" s="12"/>
      <c r="O185" s="12"/>
      <c r="P185" s="12"/>
      <c r="Q185" s="13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>
        <v>0</v>
      </c>
      <c r="AP185" s="12"/>
      <c r="AQ185" s="12"/>
      <c r="AR185" s="12"/>
      <c r="AS185" s="12">
        <v>0</v>
      </c>
      <c r="AT185" s="12">
        <v>0</v>
      </c>
      <c r="AU185" s="12">
        <v>400000</v>
      </c>
      <c r="AV185" s="12">
        <v>0</v>
      </c>
      <c r="AW185" s="12">
        <v>0</v>
      </c>
      <c r="AX185" s="12">
        <v>150000</v>
      </c>
      <c r="AY185" s="12">
        <v>100000</v>
      </c>
      <c r="AZ185" s="12">
        <v>100000</v>
      </c>
      <c r="BA185" s="12">
        <v>100000</v>
      </c>
      <c r="BB185" s="12">
        <v>100000</v>
      </c>
      <c r="BC185" s="12">
        <v>50000</v>
      </c>
      <c r="BD185" s="12"/>
      <c r="BE185" s="12">
        <v>40000</v>
      </c>
      <c r="BF185" s="12">
        <v>50000</v>
      </c>
      <c r="BG185" s="12">
        <v>0</v>
      </c>
      <c r="BH185" s="12">
        <v>0</v>
      </c>
      <c r="BI185" s="12"/>
      <c r="BJ185" s="12"/>
      <c r="BK185" s="12"/>
      <c r="BL185" s="12"/>
      <c r="BM185" s="12">
        <v>50000</v>
      </c>
      <c r="BN185" s="12">
        <f t="shared" si="19"/>
        <v>1140000</v>
      </c>
      <c r="BO185" s="12">
        <v>50000</v>
      </c>
      <c r="BP185" s="12"/>
      <c r="BQ185" s="12"/>
      <c r="BR185" s="12">
        <v>80000</v>
      </c>
      <c r="BS185" s="12">
        <v>20000</v>
      </c>
      <c r="BT185" s="14">
        <f t="shared" si="20"/>
        <v>1290000</v>
      </c>
      <c r="BU185" s="14">
        <f t="shared" si="18"/>
        <v>731300</v>
      </c>
      <c r="BV185" s="10">
        <v>20000</v>
      </c>
      <c r="BW185" s="27"/>
      <c r="BY185" s="28"/>
    </row>
    <row r="186" spans="1:77" s="26" customFormat="1" ht="117" customHeight="1" x14ac:dyDescent="0.2">
      <c r="A186" s="15">
        <v>538</v>
      </c>
      <c r="B186" s="15" t="s">
        <v>112</v>
      </c>
      <c r="C186" s="7" t="s">
        <v>119</v>
      </c>
      <c r="D186" s="8" t="s">
        <v>85</v>
      </c>
      <c r="E186" s="23" t="s">
        <v>114</v>
      </c>
      <c r="F186" s="10">
        <v>3336030</v>
      </c>
      <c r="G186" s="10">
        <f t="shared" si="21"/>
        <v>667206</v>
      </c>
      <c r="H186" s="9">
        <v>3920855</v>
      </c>
      <c r="I186" s="11" t="s">
        <v>115</v>
      </c>
      <c r="J186" s="11" t="s">
        <v>116</v>
      </c>
      <c r="K186" s="12"/>
      <c r="L186" s="12"/>
      <c r="M186" s="12"/>
      <c r="N186" s="12"/>
      <c r="O186" s="12"/>
      <c r="P186" s="12"/>
      <c r="Q186" s="13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>
        <v>0</v>
      </c>
      <c r="AP186" s="12"/>
      <c r="AQ186" s="12"/>
      <c r="AR186" s="12"/>
      <c r="AS186" s="12">
        <v>0</v>
      </c>
      <c r="AT186" s="12">
        <v>0</v>
      </c>
      <c r="AU186" s="12">
        <v>200000</v>
      </c>
      <c r="AV186" s="12">
        <v>0</v>
      </c>
      <c r="AW186" s="12">
        <v>0</v>
      </c>
      <c r="AX186" s="12">
        <v>0</v>
      </c>
      <c r="AY186" s="12">
        <v>0</v>
      </c>
      <c r="AZ186" s="12">
        <v>100000</v>
      </c>
      <c r="BA186" s="12"/>
      <c r="BB186" s="12">
        <v>50000</v>
      </c>
      <c r="BC186" s="12">
        <v>0</v>
      </c>
      <c r="BD186" s="12"/>
      <c r="BE186" s="12">
        <v>0</v>
      </c>
      <c r="BF186" s="12">
        <v>0</v>
      </c>
      <c r="BG186" s="12">
        <v>0</v>
      </c>
      <c r="BH186" s="12">
        <v>0</v>
      </c>
      <c r="BI186" s="12"/>
      <c r="BJ186" s="12"/>
      <c r="BK186" s="12"/>
      <c r="BL186" s="12"/>
      <c r="BM186" s="12">
        <v>50000</v>
      </c>
      <c r="BN186" s="12">
        <f t="shared" si="19"/>
        <v>400000</v>
      </c>
      <c r="BO186" s="12">
        <v>20000</v>
      </c>
      <c r="BP186" s="12"/>
      <c r="BQ186" s="12"/>
      <c r="BR186" s="12">
        <v>0</v>
      </c>
      <c r="BS186" s="12">
        <v>20000</v>
      </c>
      <c r="BT186" s="14">
        <f t="shared" si="20"/>
        <v>440000</v>
      </c>
      <c r="BU186" s="14">
        <f t="shared" si="18"/>
        <v>227206</v>
      </c>
      <c r="BV186" s="10">
        <v>20000</v>
      </c>
      <c r="BW186" s="27"/>
      <c r="BY186" s="28"/>
    </row>
    <row r="187" spans="1:77" s="26" customFormat="1" ht="123.75" customHeight="1" x14ac:dyDescent="0.2">
      <c r="A187" s="15">
        <v>540</v>
      </c>
      <c r="B187" s="15" t="s">
        <v>112</v>
      </c>
      <c r="C187" s="7" t="s">
        <v>117</v>
      </c>
      <c r="D187" s="8" t="s">
        <v>85</v>
      </c>
      <c r="E187" s="23" t="s">
        <v>118</v>
      </c>
      <c r="F187" s="10">
        <v>7351704</v>
      </c>
      <c r="G187" s="10">
        <f t="shared" si="21"/>
        <v>1470340.8</v>
      </c>
      <c r="H187" s="9">
        <v>8640499</v>
      </c>
      <c r="I187" s="11" t="s">
        <v>115</v>
      </c>
      <c r="J187" s="11" t="s">
        <v>116</v>
      </c>
      <c r="K187" s="12"/>
      <c r="L187" s="12"/>
      <c r="M187" s="12"/>
      <c r="N187" s="12"/>
      <c r="O187" s="12"/>
      <c r="P187" s="12"/>
      <c r="Q187" s="13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>
        <v>0</v>
      </c>
      <c r="AP187" s="12"/>
      <c r="AQ187" s="12"/>
      <c r="AR187" s="12"/>
      <c r="AS187" s="12">
        <v>0</v>
      </c>
      <c r="AT187" s="12">
        <v>0</v>
      </c>
      <c r="AU187" s="12">
        <v>0</v>
      </c>
      <c r="AV187" s="12">
        <v>0</v>
      </c>
      <c r="AW187" s="12">
        <v>0</v>
      </c>
      <c r="AX187" s="12">
        <v>150000</v>
      </c>
      <c r="AY187" s="12">
        <v>100000</v>
      </c>
      <c r="AZ187" s="12">
        <v>0</v>
      </c>
      <c r="BA187" s="12">
        <v>100000</v>
      </c>
      <c r="BB187" s="12">
        <v>100000</v>
      </c>
      <c r="BC187" s="12">
        <v>50000</v>
      </c>
      <c r="BD187" s="12"/>
      <c r="BE187" s="12">
        <v>100000</v>
      </c>
      <c r="BF187" s="12">
        <v>50000</v>
      </c>
      <c r="BG187" s="12">
        <v>50000</v>
      </c>
      <c r="BH187" s="12">
        <v>50000</v>
      </c>
      <c r="BI187" s="12"/>
      <c r="BJ187" s="12">
        <v>50000</v>
      </c>
      <c r="BK187" s="12">
        <v>0</v>
      </c>
      <c r="BL187" s="12"/>
      <c r="BM187" s="12">
        <v>50000</v>
      </c>
      <c r="BN187" s="12">
        <f t="shared" si="19"/>
        <v>850000</v>
      </c>
      <c r="BO187" s="12">
        <v>50000</v>
      </c>
      <c r="BP187" s="12"/>
      <c r="BQ187" s="12"/>
      <c r="BR187" s="12">
        <v>80000</v>
      </c>
      <c r="BS187" s="12">
        <v>20000</v>
      </c>
      <c r="BT187" s="14">
        <f t="shared" si="20"/>
        <v>1000000</v>
      </c>
      <c r="BU187" s="14">
        <f t="shared" si="18"/>
        <v>470340.80000000005</v>
      </c>
      <c r="BV187" s="10">
        <v>20000</v>
      </c>
      <c r="BW187" s="27"/>
      <c r="BY187" s="28"/>
    </row>
    <row r="188" spans="1:77" s="26" customFormat="1" ht="126.75" customHeight="1" x14ac:dyDescent="0.2">
      <c r="A188" s="15">
        <v>541</v>
      </c>
      <c r="B188" s="15" t="s">
        <v>112</v>
      </c>
      <c r="C188" s="7" t="s">
        <v>120</v>
      </c>
      <c r="D188" s="8" t="s">
        <v>85</v>
      </c>
      <c r="E188" s="23" t="s">
        <v>121</v>
      </c>
      <c r="F188" s="10">
        <v>3677390</v>
      </c>
      <c r="G188" s="10">
        <f t="shared" si="21"/>
        <v>735478</v>
      </c>
      <c r="H188" s="9">
        <v>4322057</v>
      </c>
      <c r="I188" s="11" t="s">
        <v>115</v>
      </c>
      <c r="J188" s="11" t="s">
        <v>116</v>
      </c>
      <c r="K188" s="12"/>
      <c r="L188" s="12"/>
      <c r="M188" s="12"/>
      <c r="N188" s="12"/>
      <c r="O188" s="12"/>
      <c r="P188" s="12"/>
      <c r="Q188" s="13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>
        <v>0</v>
      </c>
      <c r="AP188" s="12"/>
      <c r="AQ188" s="12"/>
      <c r="AR188" s="12"/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100000</v>
      </c>
      <c r="AY188" s="12">
        <v>50000</v>
      </c>
      <c r="AZ188" s="12">
        <v>0</v>
      </c>
      <c r="BA188" s="12">
        <v>100000</v>
      </c>
      <c r="BB188" s="12">
        <v>100000</v>
      </c>
      <c r="BC188" s="12">
        <v>0</v>
      </c>
      <c r="BD188" s="12"/>
      <c r="BE188" s="12">
        <v>0</v>
      </c>
      <c r="BF188" s="12">
        <v>0</v>
      </c>
      <c r="BG188" s="12">
        <v>0</v>
      </c>
      <c r="BH188" s="12">
        <v>0</v>
      </c>
      <c r="BI188" s="12">
        <v>20000</v>
      </c>
      <c r="BJ188" s="12">
        <v>10000</v>
      </c>
      <c r="BK188" s="12">
        <v>0</v>
      </c>
      <c r="BL188" s="12"/>
      <c r="BM188" s="12">
        <v>50000</v>
      </c>
      <c r="BN188" s="12">
        <f t="shared" si="19"/>
        <v>430000</v>
      </c>
      <c r="BO188" s="12">
        <v>40000</v>
      </c>
      <c r="BP188" s="12"/>
      <c r="BQ188" s="12"/>
      <c r="BR188" s="12">
        <v>0</v>
      </c>
      <c r="BS188" s="12">
        <v>20000</v>
      </c>
      <c r="BT188" s="14">
        <f t="shared" si="20"/>
        <v>490000</v>
      </c>
      <c r="BU188" s="14">
        <f t="shared" si="18"/>
        <v>245478</v>
      </c>
      <c r="BV188" s="10">
        <v>20000</v>
      </c>
      <c r="BW188" s="27"/>
      <c r="BY188" s="28"/>
    </row>
    <row r="189" spans="1:77" s="26" customFormat="1" ht="42.75" customHeight="1" x14ac:dyDescent="0.2">
      <c r="A189" s="22">
        <v>1234</v>
      </c>
      <c r="B189" s="6" t="s">
        <v>580</v>
      </c>
      <c r="C189" s="7" t="s">
        <v>581</v>
      </c>
      <c r="D189" s="8" t="s">
        <v>74</v>
      </c>
      <c r="E189" s="23" t="s">
        <v>196</v>
      </c>
      <c r="F189" s="9">
        <v>8558430</v>
      </c>
      <c r="G189" s="10">
        <f t="shared" si="21"/>
        <v>1711686</v>
      </c>
      <c r="H189" s="9">
        <v>30613760</v>
      </c>
      <c r="I189" s="11" t="s">
        <v>582</v>
      </c>
      <c r="J189" s="11" t="s">
        <v>583</v>
      </c>
      <c r="K189" s="12"/>
      <c r="L189" s="12"/>
      <c r="M189" s="12"/>
      <c r="N189" s="12"/>
      <c r="O189" s="12"/>
      <c r="P189" s="12"/>
      <c r="Q189" s="13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>
        <f t="shared" si="19"/>
        <v>0</v>
      </c>
      <c r="BO189" s="12">
        <v>0</v>
      </c>
      <c r="BP189" s="12">
        <v>200000</v>
      </c>
      <c r="BQ189" s="12">
        <v>300000</v>
      </c>
      <c r="BR189" s="12">
        <v>200000</v>
      </c>
      <c r="BS189" s="12">
        <v>200000</v>
      </c>
      <c r="BT189" s="14">
        <f t="shared" si="20"/>
        <v>900000</v>
      </c>
      <c r="BU189" s="14">
        <f t="shared" si="18"/>
        <v>811686</v>
      </c>
      <c r="BV189" s="10">
        <v>300000</v>
      </c>
      <c r="BW189" s="27"/>
      <c r="BY189" s="28"/>
    </row>
    <row r="190" spans="1:77" s="26" customFormat="1" ht="42.75" customHeight="1" x14ac:dyDescent="0.2">
      <c r="A190" s="22">
        <v>1256</v>
      </c>
      <c r="B190" s="6" t="s">
        <v>279</v>
      </c>
      <c r="C190" s="7" t="s">
        <v>283</v>
      </c>
      <c r="D190" s="8" t="s">
        <v>74</v>
      </c>
      <c r="E190" s="23" t="s">
        <v>238</v>
      </c>
      <c r="F190" s="9">
        <v>4255834</v>
      </c>
      <c r="G190" s="10">
        <f t="shared" si="21"/>
        <v>851166.8</v>
      </c>
      <c r="H190" s="9">
        <v>6153596</v>
      </c>
      <c r="I190" s="11" t="s">
        <v>281</v>
      </c>
      <c r="J190" s="11" t="s">
        <v>282</v>
      </c>
      <c r="K190" s="12"/>
      <c r="L190" s="12"/>
      <c r="M190" s="12"/>
      <c r="N190" s="12"/>
      <c r="O190" s="12"/>
      <c r="P190" s="12"/>
      <c r="Q190" s="13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>
        <f t="shared" si="19"/>
        <v>0</v>
      </c>
      <c r="BO190" s="12"/>
      <c r="BP190" s="12"/>
      <c r="BQ190" s="12">
        <v>200000</v>
      </c>
      <c r="BR190" s="12">
        <v>100000</v>
      </c>
      <c r="BS190" s="12">
        <v>100000</v>
      </c>
      <c r="BT190" s="14">
        <f t="shared" si="20"/>
        <v>400000</v>
      </c>
      <c r="BU190" s="14">
        <f t="shared" si="18"/>
        <v>451166.80000000005</v>
      </c>
      <c r="BV190" s="10">
        <v>200000</v>
      </c>
      <c r="BW190" s="27"/>
      <c r="BY190" s="28"/>
    </row>
    <row r="191" spans="1:77" s="26" customFormat="1" ht="42.75" customHeight="1" x14ac:dyDescent="0.2">
      <c r="A191" s="22">
        <v>1257</v>
      </c>
      <c r="B191" s="6" t="s">
        <v>279</v>
      </c>
      <c r="C191" s="7" t="s">
        <v>280</v>
      </c>
      <c r="D191" s="8" t="s">
        <v>74</v>
      </c>
      <c r="E191" s="23" t="s">
        <v>238</v>
      </c>
      <c r="F191" s="9">
        <v>4977831</v>
      </c>
      <c r="G191" s="10">
        <f t="shared" si="21"/>
        <v>995566.20000000007</v>
      </c>
      <c r="H191" s="9">
        <v>7295070</v>
      </c>
      <c r="I191" s="11" t="s">
        <v>281</v>
      </c>
      <c r="J191" s="11" t="s">
        <v>282</v>
      </c>
      <c r="K191" s="12"/>
      <c r="L191" s="12"/>
      <c r="M191" s="12"/>
      <c r="N191" s="12"/>
      <c r="O191" s="12"/>
      <c r="P191" s="12"/>
      <c r="Q191" s="13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>
        <f t="shared" si="19"/>
        <v>0</v>
      </c>
      <c r="BO191" s="12"/>
      <c r="BP191" s="12"/>
      <c r="BQ191" s="12">
        <v>0</v>
      </c>
      <c r="BR191" s="12">
        <v>100000</v>
      </c>
      <c r="BS191" s="12">
        <v>100000</v>
      </c>
      <c r="BT191" s="14">
        <f t="shared" si="20"/>
        <v>200000</v>
      </c>
      <c r="BU191" s="14">
        <f t="shared" si="18"/>
        <v>795566.20000000007</v>
      </c>
      <c r="BV191" s="10">
        <v>200000</v>
      </c>
      <c r="BW191" s="27"/>
      <c r="BY191" s="28"/>
    </row>
    <row r="192" spans="1:77" s="26" customFormat="1" ht="42.75" customHeight="1" x14ac:dyDescent="0.2">
      <c r="A192" s="22">
        <v>1281</v>
      </c>
      <c r="B192" s="6" t="s">
        <v>573</v>
      </c>
      <c r="C192" s="7" t="s">
        <v>574</v>
      </c>
      <c r="D192" s="8" t="s">
        <v>74</v>
      </c>
      <c r="E192" s="23">
        <v>60</v>
      </c>
      <c r="F192" s="9">
        <v>5745583.7599999998</v>
      </c>
      <c r="G192" s="10">
        <f t="shared" si="21"/>
        <v>1149116.7520000001</v>
      </c>
      <c r="H192" s="9">
        <v>6656544.2000000002</v>
      </c>
      <c r="I192" s="11" t="s">
        <v>575</v>
      </c>
      <c r="J192" s="11" t="s">
        <v>576</v>
      </c>
      <c r="K192" s="12"/>
      <c r="L192" s="12"/>
      <c r="M192" s="12"/>
      <c r="N192" s="12"/>
      <c r="O192" s="12"/>
      <c r="P192" s="12"/>
      <c r="Q192" s="13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>
        <f t="shared" si="19"/>
        <v>0</v>
      </c>
      <c r="BO192" s="12"/>
      <c r="BP192" s="12"/>
      <c r="BQ192" s="12"/>
      <c r="BR192" s="12"/>
      <c r="BS192" s="12">
        <v>0</v>
      </c>
      <c r="BT192" s="14">
        <f t="shared" si="20"/>
        <v>0</v>
      </c>
      <c r="BU192" s="14">
        <f t="shared" si="18"/>
        <v>1149116.7520000001</v>
      </c>
      <c r="BV192" s="10">
        <v>300000</v>
      </c>
      <c r="BW192" s="27"/>
      <c r="BY192" s="28"/>
    </row>
    <row r="193" spans="1:77" s="26" customFormat="1" ht="42.75" customHeight="1" x14ac:dyDescent="0.2">
      <c r="A193" s="22">
        <v>1282</v>
      </c>
      <c r="B193" s="6" t="s">
        <v>134</v>
      </c>
      <c r="C193" s="7" t="s">
        <v>549</v>
      </c>
      <c r="D193" s="8" t="s">
        <v>85</v>
      </c>
      <c r="E193" s="23">
        <v>60</v>
      </c>
      <c r="F193" s="9">
        <v>20395150</v>
      </c>
      <c r="G193" s="10">
        <f t="shared" si="21"/>
        <v>4079030</v>
      </c>
      <c r="H193" s="9">
        <v>22431050</v>
      </c>
      <c r="I193" s="11" t="s">
        <v>550</v>
      </c>
      <c r="J193" s="11" t="s">
        <v>551</v>
      </c>
      <c r="K193" s="12"/>
      <c r="L193" s="12"/>
      <c r="M193" s="12"/>
      <c r="N193" s="12"/>
      <c r="O193" s="12"/>
      <c r="P193" s="12"/>
      <c r="Q193" s="13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>
        <f t="shared" si="19"/>
        <v>0</v>
      </c>
      <c r="BO193" s="12"/>
      <c r="BP193" s="12"/>
      <c r="BQ193" s="12"/>
      <c r="BR193" s="12"/>
      <c r="BS193" s="12">
        <v>400000</v>
      </c>
      <c r="BT193" s="14">
        <f t="shared" si="20"/>
        <v>400000</v>
      </c>
      <c r="BU193" s="14">
        <f t="shared" si="18"/>
        <v>3679030</v>
      </c>
      <c r="BV193" s="10">
        <v>400000</v>
      </c>
      <c r="BW193" s="27"/>
      <c r="BY193" s="28"/>
    </row>
    <row r="194" spans="1:77" s="26" customFormat="1" ht="65.25" customHeight="1" x14ac:dyDescent="0.2">
      <c r="A194" s="22">
        <v>1123</v>
      </c>
      <c r="B194" s="6" t="s">
        <v>134</v>
      </c>
      <c r="C194" s="7" t="s">
        <v>284</v>
      </c>
      <c r="D194" s="8" t="s">
        <v>85</v>
      </c>
      <c r="E194" s="23" t="s">
        <v>285</v>
      </c>
      <c r="F194" s="9">
        <v>9319274</v>
      </c>
      <c r="G194" s="10">
        <f t="shared" si="21"/>
        <v>1863854.8</v>
      </c>
      <c r="H194" s="9">
        <v>11552674</v>
      </c>
      <c r="I194" s="11" t="s">
        <v>286</v>
      </c>
      <c r="J194" s="11" t="s">
        <v>287</v>
      </c>
      <c r="K194" s="12"/>
      <c r="L194" s="12"/>
      <c r="M194" s="12"/>
      <c r="N194" s="12"/>
      <c r="O194" s="12"/>
      <c r="P194" s="12"/>
      <c r="Q194" s="13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>
        <v>0</v>
      </c>
      <c r="BJ194" s="12">
        <v>0</v>
      </c>
      <c r="BK194" s="12">
        <v>100000</v>
      </c>
      <c r="BL194" s="12">
        <v>100000</v>
      </c>
      <c r="BM194" s="12">
        <v>100000</v>
      </c>
      <c r="BN194" s="12">
        <f t="shared" si="19"/>
        <v>300000</v>
      </c>
      <c r="BO194" s="12">
        <v>100000</v>
      </c>
      <c r="BP194" s="12">
        <v>100000</v>
      </c>
      <c r="BQ194" s="12">
        <v>100000</v>
      </c>
      <c r="BR194" s="12">
        <v>100000</v>
      </c>
      <c r="BS194" s="12">
        <v>100000</v>
      </c>
      <c r="BT194" s="14">
        <f t="shared" si="20"/>
        <v>800000</v>
      </c>
      <c r="BU194" s="14">
        <f t="shared" si="18"/>
        <v>1063854.8</v>
      </c>
      <c r="BV194" s="10">
        <v>200000</v>
      </c>
      <c r="BW194" s="27"/>
      <c r="BY194" s="28"/>
    </row>
    <row r="195" spans="1:77" s="26" customFormat="1" ht="109.5" customHeight="1" x14ac:dyDescent="0.2">
      <c r="A195" s="15">
        <v>811</v>
      </c>
      <c r="B195" s="15" t="s">
        <v>134</v>
      </c>
      <c r="C195" s="15" t="s">
        <v>293</v>
      </c>
      <c r="D195" s="8" t="s">
        <v>74</v>
      </c>
      <c r="E195" s="23" t="s">
        <v>153</v>
      </c>
      <c r="F195" s="10">
        <v>12052432</v>
      </c>
      <c r="G195" s="10">
        <f t="shared" si="21"/>
        <v>2410486.4</v>
      </c>
      <c r="H195" s="9">
        <v>13695096</v>
      </c>
      <c r="I195" s="9" t="s">
        <v>294</v>
      </c>
      <c r="J195" s="11" t="s">
        <v>295</v>
      </c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>
        <v>0</v>
      </c>
      <c r="AZ195" s="12">
        <v>0</v>
      </c>
      <c r="BA195" s="12">
        <v>200000</v>
      </c>
      <c r="BB195" s="12">
        <v>200000</v>
      </c>
      <c r="BC195" s="12">
        <v>200000</v>
      </c>
      <c r="BD195" s="12">
        <v>100000</v>
      </c>
      <c r="BE195" s="12">
        <v>100000</v>
      </c>
      <c r="BF195" s="12">
        <v>100000</v>
      </c>
      <c r="BG195" s="12">
        <v>100000</v>
      </c>
      <c r="BH195" s="12">
        <v>100000</v>
      </c>
      <c r="BI195" s="12">
        <v>100000</v>
      </c>
      <c r="BJ195" s="12">
        <v>100000</v>
      </c>
      <c r="BK195" s="12">
        <v>100000</v>
      </c>
      <c r="BL195" s="12">
        <v>50000</v>
      </c>
      <c r="BM195" s="12">
        <v>100000</v>
      </c>
      <c r="BN195" s="12">
        <f t="shared" si="19"/>
        <v>1550000</v>
      </c>
      <c r="BO195" s="12">
        <v>100000</v>
      </c>
      <c r="BP195" s="12">
        <v>100000</v>
      </c>
      <c r="BQ195" s="12">
        <v>100000</v>
      </c>
      <c r="BR195" s="12">
        <v>100000</v>
      </c>
      <c r="BS195" s="12">
        <v>100000</v>
      </c>
      <c r="BT195" s="14">
        <f t="shared" si="20"/>
        <v>2050000</v>
      </c>
      <c r="BU195" s="14">
        <f t="shared" si="18"/>
        <v>360486.39999999991</v>
      </c>
      <c r="BV195" s="10">
        <v>100000</v>
      </c>
      <c r="BW195" s="27"/>
      <c r="BY195" s="28"/>
    </row>
    <row r="196" spans="1:77" s="26" customFormat="1" ht="81" customHeight="1" x14ac:dyDescent="0.2">
      <c r="A196" s="15">
        <v>1018</v>
      </c>
      <c r="B196" s="6" t="s">
        <v>134</v>
      </c>
      <c r="C196" s="7" t="s">
        <v>537</v>
      </c>
      <c r="D196" s="8" t="s">
        <v>74</v>
      </c>
      <c r="E196" s="23" t="s">
        <v>538</v>
      </c>
      <c r="F196" s="9">
        <v>8388654</v>
      </c>
      <c r="G196" s="10">
        <f t="shared" si="21"/>
        <v>1677730.8</v>
      </c>
      <c r="H196" s="9">
        <v>9792854</v>
      </c>
      <c r="I196" s="11" t="s">
        <v>502</v>
      </c>
      <c r="J196" s="11" t="s">
        <v>539</v>
      </c>
      <c r="K196" s="12"/>
      <c r="L196" s="12"/>
      <c r="M196" s="12"/>
      <c r="N196" s="12"/>
      <c r="O196" s="12"/>
      <c r="P196" s="12"/>
      <c r="Q196" s="13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>
        <v>0</v>
      </c>
      <c r="BH196" s="12">
        <v>0</v>
      </c>
      <c r="BI196" s="12">
        <v>0</v>
      </c>
      <c r="BJ196" s="12">
        <v>200000</v>
      </c>
      <c r="BK196" s="12">
        <v>100000</v>
      </c>
      <c r="BL196" s="12">
        <v>100000</v>
      </c>
      <c r="BM196" s="12">
        <v>100000</v>
      </c>
      <c r="BN196" s="12">
        <f t="shared" si="19"/>
        <v>500000</v>
      </c>
      <c r="BO196" s="12">
        <v>100000</v>
      </c>
      <c r="BP196" s="12">
        <v>100000</v>
      </c>
      <c r="BQ196" s="12">
        <v>0</v>
      </c>
      <c r="BR196" s="12">
        <v>100000</v>
      </c>
      <c r="BS196" s="12">
        <v>100000</v>
      </c>
      <c r="BT196" s="14">
        <f t="shared" si="20"/>
        <v>900000</v>
      </c>
      <c r="BU196" s="14">
        <f t="shared" si="18"/>
        <v>777730.8</v>
      </c>
      <c r="BV196" s="10">
        <v>100000</v>
      </c>
      <c r="BW196" s="27"/>
      <c r="BY196" s="28"/>
    </row>
    <row r="197" spans="1:77" s="26" customFormat="1" ht="69" customHeight="1" x14ac:dyDescent="0.2">
      <c r="A197" s="22">
        <v>1124</v>
      </c>
      <c r="B197" s="6" t="s">
        <v>134</v>
      </c>
      <c r="C197" s="7" t="s">
        <v>288</v>
      </c>
      <c r="D197" s="8" t="s">
        <v>85</v>
      </c>
      <c r="E197" s="23" t="s">
        <v>285</v>
      </c>
      <c r="F197" s="9">
        <v>13077144</v>
      </c>
      <c r="G197" s="10">
        <f t="shared" si="21"/>
        <v>2615428.8000000003</v>
      </c>
      <c r="H197" s="9">
        <v>16091188</v>
      </c>
      <c r="I197" s="11" t="s">
        <v>289</v>
      </c>
      <c r="J197" s="11" t="s">
        <v>287</v>
      </c>
      <c r="K197" s="12"/>
      <c r="L197" s="12"/>
      <c r="M197" s="12"/>
      <c r="N197" s="12"/>
      <c r="O197" s="12"/>
      <c r="P197" s="12"/>
      <c r="Q197" s="13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>
        <v>0</v>
      </c>
      <c r="BJ197" s="12">
        <v>0</v>
      </c>
      <c r="BK197" s="12">
        <v>100000</v>
      </c>
      <c r="BL197" s="12">
        <v>100000</v>
      </c>
      <c r="BM197" s="12">
        <v>100000</v>
      </c>
      <c r="BN197" s="12">
        <f t="shared" si="19"/>
        <v>300000</v>
      </c>
      <c r="BO197" s="12">
        <v>100000</v>
      </c>
      <c r="BP197" s="12">
        <v>100000</v>
      </c>
      <c r="BQ197" s="12">
        <v>100000</v>
      </c>
      <c r="BR197" s="12">
        <v>100000</v>
      </c>
      <c r="BS197" s="12">
        <v>100000</v>
      </c>
      <c r="BT197" s="14">
        <f t="shared" si="20"/>
        <v>800000</v>
      </c>
      <c r="BU197" s="14">
        <f t="shared" si="18"/>
        <v>1815428.8000000003</v>
      </c>
      <c r="BV197" s="10">
        <v>200000</v>
      </c>
      <c r="BW197" s="27"/>
      <c r="BY197" s="28"/>
    </row>
    <row r="198" spans="1:77" s="26" customFormat="1" ht="69" customHeight="1" x14ac:dyDescent="0.2">
      <c r="A198" s="22">
        <v>1125</v>
      </c>
      <c r="B198" s="6" t="s">
        <v>134</v>
      </c>
      <c r="C198" s="7" t="s">
        <v>290</v>
      </c>
      <c r="D198" s="8" t="s">
        <v>85</v>
      </c>
      <c r="E198" s="23" t="s">
        <v>285</v>
      </c>
      <c r="F198" s="9">
        <v>5980538</v>
      </c>
      <c r="G198" s="10">
        <f t="shared" si="21"/>
        <v>1196107.6000000001</v>
      </c>
      <c r="H198" s="9">
        <v>7219600</v>
      </c>
      <c r="I198" s="11" t="s">
        <v>289</v>
      </c>
      <c r="J198" s="11" t="s">
        <v>287</v>
      </c>
      <c r="K198" s="12"/>
      <c r="L198" s="12"/>
      <c r="M198" s="12"/>
      <c r="N198" s="12"/>
      <c r="O198" s="12"/>
      <c r="P198" s="12"/>
      <c r="Q198" s="13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>
        <v>0</v>
      </c>
      <c r="BJ198" s="12">
        <v>0</v>
      </c>
      <c r="BK198" s="12">
        <v>0</v>
      </c>
      <c r="BL198" s="12">
        <v>80000</v>
      </c>
      <c r="BM198" s="12">
        <v>100000</v>
      </c>
      <c r="BN198" s="12">
        <f t="shared" si="19"/>
        <v>180000</v>
      </c>
      <c r="BO198" s="12">
        <v>100000</v>
      </c>
      <c r="BP198" s="12">
        <v>100000</v>
      </c>
      <c r="BQ198" s="12">
        <v>100000</v>
      </c>
      <c r="BR198" s="12">
        <v>100000</v>
      </c>
      <c r="BS198" s="12">
        <v>20000</v>
      </c>
      <c r="BT198" s="14">
        <f t="shared" si="20"/>
        <v>600000</v>
      </c>
      <c r="BU198" s="14">
        <f t="shared" si="18"/>
        <v>596107.60000000009</v>
      </c>
      <c r="BV198" s="10">
        <v>100000</v>
      </c>
      <c r="BW198" s="27"/>
      <c r="BY198" s="28"/>
    </row>
    <row r="199" spans="1:77" s="26" customFormat="1" ht="69" customHeight="1" x14ac:dyDescent="0.2">
      <c r="A199" s="22">
        <v>1126</v>
      </c>
      <c r="B199" s="6" t="s">
        <v>134</v>
      </c>
      <c r="C199" s="7" t="s">
        <v>291</v>
      </c>
      <c r="D199" s="8" t="s">
        <v>85</v>
      </c>
      <c r="E199" s="23" t="s">
        <v>285</v>
      </c>
      <c r="F199" s="9">
        <v>8635550</v>
      </c>
      <c r="G199" s="10">
        <f t="shared" si="21"/>
        <v>1727110</v>
      </c>
      <c r="H199" s="9">
        <v>11007900</v>
      </c>
      <c r="I199" s="11" t="s">
        <v>289</v>
      </c>
      <c r="J199" s="11" t="s">
        <v>287</v>
      </c>
      <c r="K199" s="12"/>
      <c r="L199" s="12"/>
      <c r="M199" s="12"/>
      <c r="N199" s="12"/>
      <c r="O199" s="12"/>
      <c r="P199" s="12"/>
      <c r="Q199" s="13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>
        <v>0</v>
      </c>
      <c r="BJ199" s="12">
        <v>0</v>
      </c>
      <c r="BK199" s="12">
        <v>100000</v>
      </c>
      <c r="BL199" s="12">
        <v>100000</v>
      </c>
      <c r="BM199" s="12">
        <v>100000</v>
      </c>
      <c r="BN199" s="12">
        <f t="shared" si="19"/>
        <v>300000</v>
      </c>
      <c r="BO199" s="12">
        <v>100000</v>
      </c>
      <c r="BP199" s="12">
        <v>100000</v>
      </c>
      <c r="BQ199" s="12">
        <v>100000</v>
      </c>
      <c r="BR199" s="12">
        <v>100000</v>
      </c>
      <c r="BS199" s="12">
        <v>100000</v>
      </c>
      <c r="BT199" s="14">
        <f t="shared" si="20"/>
        <v>800000</v>
      </c>
      <c r="BU199" s="14">
        <f t="shared" si="18"/>
        <v>927110</v>
      </c>
      <c r="BV199" s="10">
        <v>200000</v>
      </c>
      <c r="BW199" s="27"/>
      <c r="BY199" s="28"/>
    </row>
    <row r="200" spans="1:77" s="26" customFormat="1" ht="51.75" customHeight="1" x14ac:dyDescent="0.2">
      <c r="A200" s="22">
        <v>1237</v>
      </c>
      <c r="B200" s="6" t="s">
        <v>134</v>
      </c>
      <c r="C200" s="7" t="s">
        <v>378</v>
      </c>
      <c r="D200" s="8" t="s">
        <v>214</v>
      </c>
      <c r="E200" s="23" t="s">
        <v>132</v>
      </c>
      <c r="F200" s="9">
        <v>1142340</v>
      </c>
      <c r="G200" s="10">
        <f t="shared" si="21"/>
        <v>228468</v>
      </c>
      <c r="H200" s="9">
        <v>2050720</v>
      </c>
      <c r="I200" s="11" t="s">
        <v>379</v>
      </c>
      <c r="J200" s="11" t="s">
        <v>380</v>
      </c>
      <c r="K200" s="12"/>
      <c r="L200" s="12"/>
      <c r="M200" s="12"/>
      <c r="N200" s="12"/>
      <c r="O200" s="12"/>
      <c r="P200" s="12"/>
      <c r="Q200" s="13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>
        <f t="shared" si="19"/>
        <v>0</v>
      </c>
      <c r="BO200" s="12"/>
      <c r="BP200" s="12">
        <v>0</v>
      </c>
      <c r="BQ200" s="12">
        <v>100000</v>
      </c>
      <c r="BR200" s="12">
        <v>30000</v>
      </c>
      <c r="BS200" s="12">
        <v>0</v>
      </c>
      <c r="BT200" s="14">
        <f t="shared" si="20"/>
        <v>130000</v>
      </c>
      <c r="BU200" s="14">
        <f t="shared" si="18"/>
        <v>98468</v>
      </c>
      <c r="BV200" s="10">
        <v>20000</v>
      </c>
      <c r="BW200" s="27"/>
      <c r="BY200" s="28"/>
    </row>
    <row r="201" spans="1:77" s="26" customFormat="1" ht="84.75" customHeight="1" x14ac:dyDescent="0.2">
      <c r="A201" s="15">
        <v>620</v>
      </c>
      <c r="B201" s="15" t="s">
        <v>134</v>
      </c>
      <c r="C201" s="7" t="s">
        <v>271</v>
      </c>
      <c r="D201" s="8" t="s">
        <v>628</v>
      </c>
      <c r="E201" s="23" t="s">
        <v>272</v>
      </c>
      <c r="F201" s="10">
        <v>21673128</v>
      </c>
      <c r="G201" s="10">
        <f t="shared" si="21"/>
        <v>4334625.6000000006</v>
      </c>
      <c r="H201" s="9">
        <v>28808289</v>
      </c>
      <c r="I201" s="11" t="s">
        <v>273</v>
      </c>
      <c r="J201" s="11" t="s">
        <v>274</v>
      </c>
      <c r="K201" s="12"/>
      <c r="L201" s="12"/>
      <c r="M201" s="12"/>
      <c r="N201" s="12"/>
      <c r="O201" s="12"/>
      <c r="P201" s="12"/>
      <c r="Q201" s="13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>
        <v>0</v>
      </c>
      <c r="AS201" s="12">
        <v>0</v>
      </c>
      <c r="AT201" s="12">
        <v>0</v>
      </c>
      <c r="AU201" s="12">
        <v>0</v>
      </c>
      <c r="AV201" s="12">
        <v>400000</v>
      </c>
      <c r="AW201" s="12">
        <v>400000</v>
      </c>
      <c r="AX201" s="12">
        <v>400000</v>
      </c>
      <c r="AY201" s="12">
        <v>300000</v>
      </c>
      <c r="AZ201" s="12">
        <v>300000</v>
      </c>
      <c r="BA201" s="12">
        <v>300000</v>
      </c>
      <c r="BB201" s="12"/>
      <c r="BC201" s="12"/>
      <c r="BD201" s="12"/>
      <c r="BE201" s="12">
        <v>300000</v>
      </c>
      <c r="BF201" s="12">
        <v>300000</v>
      </c>
      <c r="BG201" s="12">
        <v>300000</v>
      </c>
      <c r="BH201" s="12">
        <v>300000</v>
      </c>
      <c r="BI201" s="12">
        <v>300000</v>
      </c>
      <c r="BJ201" s="12"/>
      <c r="BK201" s="12"/>
      <c r="BL201" s="12"/>
      <c r="BM201" s="12"/>
      <c r="BN201" s="12">
        <f t="shared" si="19"/>
        <v>3600000</v>
      </c>
      <c r="BO201" s="12"/>
      <c r="BP201" s="12"/>
      <c r="BQ201" s="12"/>
      <c r="BR201" s="12"/>
      <c r="BS201" s="12"/>
      <c r="BT201" s="14">
        <f t="shared" si="20"/>
        <v>3600000</v>
      </c>
      <c r="BU201" s="14">
        <f t="shared" si="18"/>
        <v>734625.60000000056</v>
      </c>
      <c r="BV201" s="10">
        <v>20000</v>
      </c>
      <c r="BW201" s="27"/>
      <c r="BY201" s="28"/>
    </row>
    <row r="202" spans="1:77" s="26" customFormat="1" ht="96" customHeight="1" x14ac:dyDescent="0.2">
      <c r="A202" s="15">
        <v>849</v>
      </c>
      <c r="B202" s="15" t="s">
        <v>134</v>
      </c>
      <c r="C202" s="15" t="s">
        <v>500</v>
      </c>
      <c r="D202" s="8" t="s">
        <v>214</v>
      </c>
      <c r="E202" s="23" t="s">
        <v>501</v>
      </c>
      <c r="F202" s="10">
        <v>9043374</v>
      </c>
      <c r="G202" s="10">
        <f t="shared" si="21"/>
        <v>1808674.8</v>
      </c>
      <c r="H202" s="9">
        <v>11424900</v>
      </c>
      <c r="I202" s="9" t="s">
        <v>502</v>
      </c>
      <c r="J202" s="11" t="s">
        <v>503</v>
      </c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>
        <v>0</v>
      </c>
      <c r="BD202" s="12">
        <v>0</v>
      </c>
      <c r="BE202" s="12">
        <v>100000</v>
      </c>
      <c r="BF202" s="12">
        <v>100000</v>
      </c>
      <c r="BG202" s="12">
        <v>100000</v>
      </c>
      <c r="BH202" s="12">
        <v>100000</v>
      </c>
      <c r="BI202" s="12">
        <v>100000</v>
      </c>
      <c r="BJ202" s="12">
        <v>100000</v>
      </c>
      <c r="BK202" s="12">
        <v>100000</v>
      </c>
      <c r="BL202" s="12">
        <v>80000</v>
      </c>
      <c r="BM202" s="12">
        <v>80000</v>
      </c>
      <c r="BN202" s="12">
        <f t="shared" si="19"/>
        <v>860000</v>
      </c>
      <c r="BO202" s="12">
        <v>80000</v>
      </c>
      <c r="BP202" s="12">
        <v>100000</v>
      </c>
      <c r="BQ202" s="12">
        <v>100000</v>
      </c>
      <c r="BR202" s="12">
        <v>80000</v>
      </c>
      <c r="BS202" s="12">
        <v>0</v>
      </c>
      <c r="BT202" s="14">
        <f t="shared" si="20"/>
        <v>1220000</v>
      </c>
      <c r="BU202" s="14">
        <f t="shared" si="18"/>
        <v>588674.80000000005</v>
      </c>
      <c r="BV202" s="10">
        <v>80000</v>
      </c>
      <c r="BW202" s="27"/>
      <c r="BY202" s="28"/>
    </row>
    <row r="203" spans="1:77" s="26" customFormat="1" ht="55.5" customHeight="1" x14ac:dyDescent="0.2">
      <c r="A203" s="22">
        <v>1235</v>
      </c>
      <c r="B203" s="6" t="s">
        <v>134</v>
      </c>
      <c r="C203" s="7" t="s">
        <v>584</v>
      </c>
      <c r="D203" s="8" t="s">
        <v>123</v>
      </c>
      <c r="E203" s="23" t="s">
        <v>196</v>
      </c>
      <c r="F203" s="9">
        <v>5541350</v>
      </c>
      <c r="G203" s="10">
        <f t="shared" si="21"/>
        <v>1108270</v>
      </c>
      <c r="H203" s="9">
        <v>6922500</v>
      </c>
      <c r="I203" s="11" t="s">
        <v>585</v>
      </c>
      <c r="J203" s="11" t="s">
        <v>586</v>
      </c>
      <c r="K203" s="12"/>
      <c r="L203" s="12"/>
      <c r="M203" s="12"/>
      <c r="N203" s="12"/>
      <c r="O203" s="12"/>
      <c r="P203" s="12"/>
      <c r="Q203" s="13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>
        <f t="shared" si="19"/>
        <v>0</v>
      </c>
      <c r="BO203" s="12">
        <v>200000</v>
      </c>
      <c r="BP203" s="12">
        <v>200000</v>
      </c>
      <c r="BQ203" s="12">
        <v>100000</v>
      </c>
      <c r="BR203" s="12">
        <v>100000</v>
      </c>
      <c r="BS203" s="12">
        <v>100000</v>
      </c>
      <c r="BT203" s="14">
        <f t="shared" si="20"/>
        <v>700000</v>
      </c>
      <c r="BU203" s="14">
        <f t="shared" si="18"/>
        <v>408270</v>
      </c>
      <c r="BV203" s="10">
        <v>100000</v>
      </c>
      <c r="BW203" s="27"/>
      <c r="BY203" s="28"/>
    </row>
    <row r="204" spans="1:77" s="26" customFormat="1" ht="72" customHeight="1" x14ac:dyDescent="0.2">
      <c r="A204" s="22">
        <v>1127</v>
      </c>
      <c r="B204" s="6" t="s">
        <v>134</v>
      </c>
      <c r="C204" s="7" t="s">
        <v>522</v>
      </c>
      <c r="D204" s="8" t="s">
        <v>85</v>
      </c>
      <c r="E204" s="23" t="s">
        <v>285</v>
      </c>
      <c r="F204" s="9">
        <v>38095086</v>
      </c>
      <c r="G204" s="10">
        <f t="shared" si="21"/>
        <v>7619017.2000000002</v>
      </c>
      <c r="H204" s="9">
        <v>55000000</v>
      </c>
      <c r="I204" s="11" t="s">
        <v>523</v>
      </c>
      <c r="J204" s="11" t="s">
        <v>524</v>
      </c>
      <c r="K204" s="12"/>
      <c r="L204" s="12"/>
      <c r="M204" s="12"/>
      <c r="N204" s="12"/>
      <c r="O204" s="12"/>
      <c r="P204" s="12"/>
      <c r="Q204" s="13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>
        <v>0</v>
      </c>
      <c r="BJ204" s="12">
        <v>400000</v>
      </c>
      <c r="BK204" s="12">
        <v>400000</v>
      </c>
      <c r="BL204" s="12">
        <v>300000</v>
      </c>
      <c r="BM204" s="12">
        <v>400000</v>
      </c>
      <c r="BN204" s="12">
        <f t="shared" si="19"/>
        <v>1500000</v>
      </c>
      <c r="BO204" s="12">
        <v>300000</v>
      </c>
      <c r="BP204" s="12">
        <v>400000</v>
      </c>
      <c r="BQ204" s="12">
        <v>400000</v>
      </c>
      <c r="BR204" s="12">
        <v>400000</v>
      </c>
      <c r="BS204" s="12">
        <v>400000</v>
      </c>
      <c r="BT204" s="14">
        <f t="shared" si="20"/>
        <v>3400000</v>
      </c>
      <c r="BU204" s="14">
        <f t="shared" si="18"/>
        <v>4219017.2</v>
      </c>
      <c r="BV204" s="10">
        <v>400000</v>
      </c>
      <c r="BW204" s="27"/>
      <c r="BY204" s="28"/>
    </row>
    <row r="205" spans="1:77" s="26" customFormat="1" ht="59.25" customHeight="1" x14ac:dyDescent="0.2">
      <c r="A205" s="22">
        <v>1185</v>
      </c>
      <c r="B205" s="6" t="s">
        <v>134</v>
      </c>
      <c r="C205" s="7" t="s">
        <v>403</v>
      </c>
      <c r="D205" s="8" t="s">
        <v>74</v>
      </c>
      <c r="E205" s="23" t="s">
        <v>196</v>
      </c>
      <c r="F205" s="9">
        <v>12118726</v>
      </c>
      <c r="G205" s="10">
        <f t="shared" si="21"/>
        <v>2423745.2000000002</v>
      </c>
      <c r="H205" s="9">
        <v>14836326</v>
      </c>
      <c r="I205" s="11" t="s">
        <v>404</v>
      </c>
      <c r="J205" s="11" t="s">
        <v>405</v>
      </c>
      <c r="K205" s="12"/>
      <c r="L205" s="12"/>
      <c r="M205" s="12"/>
      <c r="N205" s="12"/>
      <c r="O205" s="12"/>
      <c r="P205" s="12"/>
      <c r="Q205" s="13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>
        <f t="shared" si="19"/>
        <v>0</v>
      </c>
      <c r="BO205" s="12">
        <v>0</v>
      </c>
      <c r="BP205" s="12">
        <v>0</v>
      </c>
      <c r="BQ205" s="12">
        <v>300000</v>
      </c>
      <c r="BR205" s="12">
        <v>100000</v>
      </c>
      <c r="BS205" s="12">
        <v>100000</v>
      </c>
      <c r="BT205" s="14">
        <f t="shared" si="20"/>
        <v>500000</v>
      </c>
      <c r="BU205" s="14">
        <f t="shared" si="18"/>
        <v>1923745.2000000002</v>
      </c>
      <c r="BV205" s="10">
        <v>200000</v>
      </c>
      <c r="BW205" s="27"/>
      <c r="BY205" s="28"/>
    </row>
    <row r="206" spans="1:77" s="26" customFormat="1" ht="50.25" customHeight="1" x14ac:dyDescent="0.2">
      <c r="A206" s="22">
        <v>1194</v>
      </c>
      <c r="B206" s="6" t="s">
        <v>134</v>
      </c>
      <c r="C206" s="7" t="s">
        <v>292</v>
      </c>
      <c r="D206" s="8" t="s">
        <v>85</v>
      </c>
      <c r="E206" s="23" t="s">
        <v>102</v>
      </c>
      <c r="F206" s="9">
        <v>9617674</v>
      </c>
      <c r="G206" s="10">
        <f t="shared" si="21"/>
        <v>1923534.8</v>
      </c>
      <c r="H206" s="9">
        <v>15917649</v>
      </c>
      <c r="I206" s="11" t="s">
        <v>75</v>
      </c>
      <c r="J206" s="11" t="s">
        <v>76</v>
      </c>
      <c r="K206" s="12"/>
      <c r="L206" s="12"/>
      <c r="M206" s="12"/>
      <c r="N206" s="12"/>
      <c r="O206" s="12"/>
      <c r="P206" s="12"/>
      <c r="Q206" s="13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>
        <v>0</v>
      </c>
      <c r="BN206" s="12">
        <f t="shared" si="19"/>
        <v>0</v>
      </c>
      <c r="BO206" s="12">
        <v>200000</v>
      </c>
      <c r="BP206" s="12">
        <v>200000</v>
      </c>
      <c r="BQ206" s="12">
        <v>200000</v>
      </c>
      <c r="BR206" s="12">
        <v>100000</v>
      </c>
      <c r="BS206" s="12">
        <v>100000</v>
      </c>
      <c r="BT206" s="14">
        <f t="shared" si="20"/>
        <v>800000</v>
      </c>
      <c r="BU206" s="14">
        <f t="shared" si="18"/>
        <v>1123534.8</v>
      </c>
      <c r="BV206" s="10">
        <v>900000</v>
      </c>
      <c r="BW206" s="27"/>
      <c r="BY206" s="28"/>
    </row>
    <row r="207" spans="1:77" s="26" customFormat="1" ht="92.25" customHeight="1" x14ac:dyDescent="0.2">
      <c r="A207" s="15">
        <v>1041</v>
      </c>
      <c r="B207" s="6" t="s">
        <v>134</v>
      </c>
      <c r="C207" s="7" t="s">
        <v>135</v>
      </c>
      <c r="D207" s="8" t="s">
        <v>85</v>
      </c>
      <c r="E207" s="23" t="s">
        <v>136</v>
      </c>
      <c r="F207" s="9">
        <v>11431488</v>
      </c>
      <c r="G207" s="10">
        <f t="shared" si="21"/>
        <v>2286297.6</v>
      </c>
      <c r="H207" s="9">
        <v>15814017</v>
      </c>
      <c r="I207" s="11" t="s">
        <v>137</v>
      </c>
      <c r="J207" s="11" t="s">
        <v>138</v>
      </c>
      <c r="K207" s="12"/>
      <c r="L207" s="12"/>
      <c r="M207" s="12"/>
      <c r="N207" s="12"/>
      <c r="O207" s="12"/>
      <c r="P207" s="12"/>
      <c r="Q207" s="13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200000</v>
      </c>
      <c r="BL207" s="12">
        <v>200000</v>
      </c>
      <c r="BM207" s="12">
        <v>200000</v>
      </c>
      <c r="BN207" s="12">
        <f t="shared" si="19"/>
        <v>600000</v>
      </c>
      <c r="BO207" s="12">
        <v>100000</v>
      </c>
      <c r="BP207" s="12">
        <v>0</v>
      </c>
      <c r="BQ207" s="12">
        <v>100000</v>
      </c>
      <c r="BR207" s="12">
        <v>100000</v>
      </c>
      <c r="BS207" s="12">
        <v>0</v>
      </c>
      <c r="BT207" s="14">
        <f t="shared" si="20"/>
        <v>900000</v>
      </c>
      <c r="BU207" s="14">
        <f t="shared" si="18"/>
        <v>1386297.6</v>
      </c>
      <c r="BV207" s="10">
        <v>100000</v>
      </c>
      <c r="BW207" s="27"/>
      <c r="BY207" s="28"/>
    </row>
    <row r="208" spans="1:77" s="26" customFormat="1" ht="76.5" customHeight="1" x14ac:dyDescent="0.2">
      <c r="A208" s="15">
        <v>1056</v>
      </c>
      <c r="B208" s="6" t="s">
        <v>134</v>
      </c>
      <c r="C208" s="7" t="s">
        <v>296</v>
      </c>
      <c r="D208" s="8" t="s">
        <v>297</v>
      </c>
      <c r="E208" s="23" t="s">
        <v>201</v>
      </c>
      <c r="F208" s="9">
        <v>18512680</v>
      </c>
      <c r="G208" s="10">
        <f t="shared" si="21"/>
        <v>3702536</v>
      </c>
      <c r="H208" s="9">
        <v>19849140</v>
      </c>
      <c r="I208" s="11" t="s">
        <v>298</v>
      </c>
      <c r="J208" s="11" t="s">
        <v>299</v>
      </c>
      <c r="K208" s="12"/>
      <c r="L208" s="12"/>
      <c r="M208" s="12"/>
      <c r="N208" s="12"/>
      <c r="O208" s="12"/>
      <c r="P208" s="12"/>
      <c r="Q208" s="13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>
        <v>0</v>
      </c>
      <c r="BH208" s="12">
        <v>0</v>
      </c>
      <c r="BI208" s="12">
        <v>0</v>
      </c>
      <c r="BJ208" s="12">
        <v>0</v>
      </c>
      <c r="BK208" s="12">
        <v>0</v>
      </c>
      <c r="BL208" s="12">
        <v>200000</v>
      </c>
      <c r="BM208" s="12">
        <v>200000</v>
      </c>
      <c r="BN208" s="12">
        <f t="shared" si="19"/>
        <v>400000</v>
      </c>
      <c r="BO208" s="12">
        <v>100000</v>
      </c>
      <c r="BP208" s="12">
        <v>200000</v>
      </c>
      <c r="BQ208" s="12">
        <v>200000</v>
      </c>
      <c r="BR208" s="12">
        <v>200000</v>
      </c>
      <c r="BS208" s="12">
        <v>200000</v>
      </c>
      <c r="BT208" s="14">
        <f t="shared" si="20"/>
        <v>1300000</v>
      </c>
      <c r="BU208" s="14">
        <f t="shared" si="18"/>
        <v>2402536</v>
      </c>
      <c r="BV208" s="10">
        <v>100000</v>
      </c>
      <c r="BW208" s="27"/>
      <c r="BY208" s="28"/>
    </row>
    <row r="209" spans="1:77" s="26" customFormat="1" ht="67.5" customHeight="1" x14ac:dyDescent="0.2">
      <c r="A209" s="22">
        <v>1080</v>
      </c>
      <c r="B209" s="6" t="s">
        <v>134</v>
      </c>
      <c r="C209" s="7" t="s">
        <v>174</v>
      </c>
      <c r="D209" s="8" t="s">
        <v>157</v>
      </c>
      <c r="E209" s="23" t="s">
        <v>106</v>
      </c>
      <c r="F209" s="9">
        <v>16597746</v>
      </c>
      <c r="G209" s="10">
        <f t="shared" si="21"/>
        <v>3319549.2</v>
      </c>
      <c r="H209" s="9">
        <v>17549583</v>
      </c>
      <c r="I209" s="11" t="s">
        <v>175</v>
      </c>
      <c r="J209" s="11" t="s">
        <v>176</v>
      </c>
      <c r="K209" s="12"/>
      <c r="L209" s="12"/>
      <c r="M209" s="12"/>
      <c r="N209" s="12"/>
      <c r="O209" s="12"/>
      <c r="P209" s="12"/>
      <c r="Q209" s="13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>
        <v>0</v>
      </c>
      <c r="BI209" s="12">
        <v>0</v>
      </c>
      <c r="BJ209" s="12">
        <v>0</v>
      </c>
      <c r="BK209" s="12">
        <v>100000</v>
      </c>
      <c r="BL209" s="12">
        <v>100000</v>
      </c>
      <c r="BM209" s="12">
        <v>100000</v>
      </c>
      <c r="BN209" s="12">
        <f t="shared" si="19"/>
        <v>300000</v>
      </c>
      <c r="BO209" s="12">
        <v>100000</v>
      </c>
      <c r="BP209" s="12">
        <v>100000</v>
      </c>
      <c r="BQ209" s="12">
        <v>0</v>
      </c>
      <c r="BR209" s="12">
        <v>200000</v>
      </c>
      <c r="BS209" s="12">
        <v>200000</v>
      </c>
      <c r="BT209" s="14">
        <f t="shared" si="20"/>
        <v>900000</v>
      </c>
      <c r="BU209" s="14">
        <f t="shared" si="18"/>
        <v>2419549.2000000002</v>
      </c>
      <c r="BV209" s="10">
        <v>100000</v>
      </c>
      <c r="BW209" s="27"/>
      <c r="BY209" s="28"/>
    </row>
    <row r="210" spans="1:77" s="26" customFormat="1" ht="120" customHeight="1" x14ac:dyDescent="0.2">
      <c r="A210" s="15">
        <v>767</v>
      </c>
      <c r="B210" s="7" t="s">
        <v>134</v>
      </c>
      <c r="C210" s="15" t="s">
        <v>223</v>
      </c>
      <c r="D210" s="8" t="s">
        <v>224</v>
      </c>
      <c r="E210" s="23" t="s">
        <v>225</v>
      </c>
      <c r="F210" s="10">
        <v>11823000</v>
      </c>
      <c r="G210" s="10">
        <f t="shared" si="21"/>
        <v>2364600</v>
      </c>
      <c r="H210" s="9">
        <v>14705970</v>
      </c>
      <c r="I210" s="11" t="s">
        <v>226</v>
      </c>
      <c r="J210" s="11" t="s">
        <v>227</v>
      </c>
      <c r="K210" s="12"/>
      <c r="L210" s="12"/>
      <c r="M210" s="12"/>
      <c r="N210" s="12"/>
      <c r="O210" s="12"/>
      <c r="P210" s="12"/>
      <c r="Q210" s="13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>
        <v>0</v>
      </c>
      <c r="AX210" s="12">
        <v>0</v>
      </c>
      <c r="AY210" s="12">
        <v>0</v>
      </c>
      <c r="AZ210" s="12">
        <v>100000</v>
      </c>
      <c r="BA210" s="12">
        <v>100000</v>
      </c>
      <c r="BB210" s="12">
        <v>100000</v>
      </c>
      <c r="BC210" s="12">
        <v>200000</v>
      </c>
      <c r="BD210" s="12">
        <v>200000</v>
      </c>
      <c r="BE210" s="12">
        <v>200000</v>
      </c>
      <c r="BF210" s="12">
        <v>100000</v>
      </c>
      <c r="BG210" s="12">
        <v>100000</v>
      </c>
      <c r="BH210" s="12">
        <v>100000</v>
      </c>
      <c r="BI210" s="12">
        <v>100000</v>
      </c>
      <c r="BJ210" s="12">
        <v>100000</v>
      </c>
      <c r="BK210" s="12">
        <v>100000</v>
      </c>
      <c r="BL210" s="12">
        <v>80000</v>
      </c>
      <c r="BM210" s="12">
        <v>100000</v>
      </c>
      <c r="BN210" s="12">
        <f t="shared" si="19"/>
        <v>1680000</v>
      </c>
      <c r="BO210" s="12">
        <v>100000</v>
      </c>
      <c r="BP210" s="12">
        <v>100000</v>
      </c>
      <c r="BQ210" s="12"/>
      <c r="BR210" s="12">
        <v>0</v>
      </c>
      <c r="BS210" s="12">
        <v>100000</v>
      </c>
      <c r="BT210" s="14">
        <f t="shared" si="20"/>
        <v>1980000</v>
      </c>
      <c r="BU210" s="14">
        <f t="shared" si="18"/>
        <v>384600</v>
      </c>
      <c r="BV210" s="10">
        <v>100000</v>
      </c>
      <c r="BW210" s="27"/>
      <c r="BY210" s="28"/>
    </row>
    <row r="211" spans="1:77" s="26" customFormat="1" ht="141" customHeight="1" x14ac:dyDescent="0.2">
      <c r="A211" s="15">
        <v>627</v>
      </c>
      <c r="B211" s="15" t="s">
        <v>134</v>
      </c>
      <c r="C211" s="7" t="s">
        <v>410</v>
      </c>
      <c r="D211" s="8" t="s">
        <v>74</v>
      </c>
      <c r="E211" s="23" t="s">
        <v>411</v>
      </c>
      <c r="F211" s="10">
        <v>22405652</v>
      </c>
      <c r="G211" s="10">
        <f t="shared" si="21"/>
        <v>4481130.4000000004</v>
      </c>
      <c r="H211" s="9">
        <v>26079356</v>
      </c>
      <c r="I211" s="11" t="s">
        <v>401</v>
      </c>
      <c r="J211" s="11" t="s">
        <v>412</v>
      </c>
      <c r="K211" s="12"/>
      <c r="L211" s="12"/>
      <c r="M211" s="12"/>
      <c r="N211" s="12"/>
      <c r="O211" s="12"/>
      <c r="P211" s="12"/>
      <c r="Q211" s="13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>
        <v>0</v>
      </c>
      <c r="AS211" s="12">
        <v>400000</v>
      </c>
      <c r="AT211" s="12">
        <v>400000</v>
      </c>
      <c r="AU211" s="12">
        <v>400000</v>
      </c>
      <c r="AV211" s="12">
        <v>300000</v>
      </c>
      <c r="AW211" s="12">
        <v>150000</v>
      </c>
      <c r="AX211" s="12">
        <v>150000</v>
      </c>
      <c r="AY211" s="12">
        <v>50000</v>
      </c>
      <c r="AZ211" s="12">
        <v>100000</v>
      </c>
      <c r="BA211" s="12">
        <v>100000</v>
      </c>
      <c r="BB211" s="12">
        <v>100000</v>
      </c>
      <c r="BC211" s="12"/>
      <c r="BD211" s="12">
        <v>300000</v>
      </c>
      <c r="BE211" s="12">
        <v>200000</v>
      </c>
      <c r="BF211" s="12">
        <v>100000</v>
      </c>
      <c r="BG211" s="12">
        <v>100000</v>
      </c>
      <c r="BH211" s="12">
        <v>100000</v>
      </c>
      <c r="BI211" s="12">
        <v>100000</v>
      </c>
      <c r="BJ211" s="12"/>
      <c r="BK211" s="12">
        <v>0</v>
      </c>
      <c r="BL211" s="12">
        <v>0</v>
      </c>
      <c r="BM211" s="12">
        <v>100000</v>
      </c>
      <c r="BN211" s="12">
        <f t="shared" si="19"/>
        <v>3150000</v>
      </c>
      <c r="BO211" s="12">
        <v>100000</v>
      </c>
      <c r="BP211" s="12">
        <v>100000</v>
      </c>
      <c r="BQ211" s="12">
        <v>100000</v>
      </c>
      <c r="BR211" s="12">
        <v>100000</v>
      </c>
      <c r="BS211" s="12">
        <v>100000</v>
      </c>
      <c r="BT211" s="14">
        <f t="shared" si="20"/>
        <v>3650000</v>
      </c>
      <c r="BU211" s="14">
        <f t="shared" si="18"/>
        <v>831130.40000000037</v>
      </c>
      <c r="BV211" s="10">
        <v>200000</v>
      </c>
      <c r="BW211" s="27"/>
      <c r="BY211" s="28"/>
    </row>
    <row r="212" spans="1:77" s="26" customFormat="1" ht="60" customHeight="1" x14ac:dyDescent="0.2">
      <c r="A212" s="22">
        <v>1283</v>
      </c>
      <c r="B212" s="6" t="s">
        <v>134</v>
      </c>
      <c r="C212" s="7" t="s">
        <v>546</v>
      </c>
      <c r="D212" s="8" t="s">
        <v>148</v>
      </c>
      <c r="E212" s="23">
        <v>60</v>
      </c>
      <c r="F212" s="9">
        <v>6350750</v>
      </c>
      <c r="G212" s="10">
        <f t="shared" si="21"/>
        <v>1270150</v>
      </c>
      <c r="H212" s="9">
        <v>6629750</v>
      </c>
      <c r="I212" s="11" t="s">
        <v>547</v>
      </c>
      <c r="J212" s="11" t="s">
        <v>548</v>
      </c>
      <c r="K212" s="12"/>
      <c r="L212" s="12"/>
      <c r="M212" s="12"/>
      <c r="N212" s="12"/>
      <c r="O212" s="12"/>
      <c r="P212" s="12"/>
      <c r="Q212" s="13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>
        <f t="shared" si="19"/>
        <v>0</v>
      </c>
      <c r="BO212" s="12"/>
      <c r="BP212" s="12"/>
      <c r="BQ212" s="12"/>
      <c r="BR212" s="12"/>
      <c r="BS212" s="12">
        <v>100000</v>
      </c>
      <c r="BT212" s="14">
        <f t="shared" si="20"/>
        <v>100000</v>
      </c>
      <c r="BU212" s="14">
        <f t="shared" si="18"/>
        <v>1170150</v>
      </c>
      <c r="BV212" s="10">
        <v>100000</v>
      </c>
      <c r="BW212" s="27"/>
      <c r="BY212" s="28"/>
    </row>
    <row r="213" spans="1:77" ht="24.75" customHeight="1" x14ac:dyDescent="0.25">
      <c r="BU213" s="30">
        <f>SUM(BU2:BU212)</f>
        <v>306979173.3440001</v>
      </c>
      <c r="BV213" s="30">
        <f>SUM(BV2:BV212)</f>
        <v>46204000</v>
      </c>
    </row>
    <row r="214" spans="1:77" ht="120" customHeight="1" x14ac:dyDescent="0.25">
      <c r="C214" s="31" t="s">
        <v>625</v>
      </c>
    </row>
  </sheetData>
  <sortState ref="A2:CL231">
    <sortCondition ref="B2:B231"/>
    <sortCondition ref="C2:C231"/>
  </sortState>
  <pageMargins left="0" right="0.5" top="0.75" bottom="0.25" header="0.3" footer="0.3"/>
  <pageSetup paperSize="5" scale="51" fitToHeight="0" orientation="landscape" r:id="rId1"/>
  <headerFooter>
    <oddHeader xml:space="preserve">&amp;CMASSACHUSETTS HISTORICAL COMMISSION
HISTORIC REHABILITATION TAX CREDIT PROGRAM
ROUND 61 AWARDS
8.14.24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2024-09-10T16:17:43Z</dcterms:modified>
</cp:coreProperties>
</file>